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charts/chart4.xml" ContentType="application/vnd.openxmlformats-officedocument.drawingml.chart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charts/chart5.xml" ContentType="application/vnd.openxmlformats-officedocument.drawingml.chart+xml"/>
  <Override PartName="/xl/drawings/drawing6.xml" ContentType="application/vnd.openxmlformats-officedocument.drawing+xml"/>
  <Override PartName="/xl/comments6.xml" ContentType="application/vnd.openxmlformats-officedocument.spreadsheetml.comments+xml"/>
  <Override PartName="/xl/charts/chart6.xml" ContentType="application/vnd.openxmlformats-officedocument.drawingml.chart+xml"/>
  <Override PartName="/xl/drawings/drawing7.xml" ContentType="application/vnd.openxmlformats-officedocument.drawing+xml"/>
  <Override PartName="/xl/comments7.xml" ContentType="application/vnd.openxmlformats-officedocument.spreadsheetml.comments+xml"/>
  <Override PartName="/xl/charts/chart7.xml" ContentType="application/vnd.openxmlformats-officedocument.drawingml.chart+xml"/>
  <Override PartName="/xl/drawings/drawing8.xml" ContentType="application/vnd.openxmlformats-officedocument.drawing+xml"/>
  <Override PartName="/xl/comments8.xml" ContentType="application/vnd.openxmlformats-officedocument.spreadsheetml.comments+xml"/>
  <Override PartName="/xl/charts/chart8.xml" ContentType="application/vnd.openxmlformats-officedocument.drawingml.chart+xml"/>
  <Override PartName="/xl/drawings/drawing9.xml" ContentType="application/vnd.openxmlformats-officedocument.drawing+xml"/>
  <Override PartName="/xl/comments9.xml" ContentType="application/vnd.openxmlformats-officedocument.spreadsheetml.comments+xml"/>
  <Override PartName="/xl/charts/chart9.xml" ContentType="application/vnd.openxmlformats-officedocument.drawingml.chart+xml"/>
  <Override PartName="/xl/drawings/drawing10.xml" ContentType="application/vnd.openxmlformats-officedocument.drawing+xml"/>
  <Override PartName="/xl/comments10.xml" ContentType="application/vnd.openxmlformats-officedocument.spreadsheetml.comments+xml"/>
  <Override PartName="/xl/charts/chart10.xml" ContentType="application/vnd.openxmlformats-officedocument.drawingml.chart+xml"/>
  <Override PartName="/xl/comments1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threadedComments/threadedComment1.xml" ContentType="application/vnd.ms-excel.threadedcomments+xml"/>
  <Override PartName="/xl/threadedComments/threadedComment2.xml" ContentType="application/vnd.ms-excel.threadedcomments+xml"/>
  <Override PartName="/xl/threadedComments/threadedComment3.xml" ContentType="application/vnd.ms-excel.threadedcomments+xml"/>
  <Override PartName="/xl/threadedComments/threadedComment4.xml" ContentType="application/vnd.ms-excel.threadedcomments+xml"/>
  <Override PartName="/xl/threadedComments/threadedComment5.xml" ContentType="application/vnd.ms-excel.threadedcomments+xml"/>
  <Override PartName="/xl/threadedComments/threadedComment6.xml" ContentType="application/vnd.ms-excel.threadedcomments+xml"/>
  <Override PartName="/xl/threadedComments/threadedComment7.xml" ContentType="application/vnd.ms-excel.threadedcomments+xml"/>
  <Override PartName="/xl/threadedComments/threadedComment8.xml" ContentType="application/vnd.ms-excel.threadedcomments+xml"/>
  <Override PartName="/xl/threadedComments/threadedComment9.xml" ContentType="application/vnd.ms-excel.threadedcomments+xml"/>
  <Override PartName="/xl/threadedComments/threadedComment10.xml" ContentType="application/vnd.ms-excel.threadedcomments+xml"/>
  <Override PartName="/xl/charts/colors1.xml" ContentType="application/vnd.ms-office.chartcolorstyle+xml"/>
  <Override PartName="/xl/charts/style1.xml" ContentType="application/vnd.ms-office.chartstyle+xml"/>
  <Override PartName="/xl/charts/colors2.xml" ContentType="application/vnd.ms-office.chartcolorstyle+xml"/>
  <Override PartName="/xl/charts/style2.xml" ContentType="application/vnd.ms-office.chartstyle+xml"/>
  <Override PartName="/xl/charts/colors3.xml" ContentType="application/vnd.ms-office.chartcolorstyle+xml"/>
  <Override PartName="/xl/charts/style3.xml" ContentType="application/vnd.ms-office.chartstyle+xml"/>
  <Override PartName="/xl/charts/colors4.xml" ContentType="application/vnd.ms-office.chartcolorstyle+xml"/>
  <Override PartName="/xl/charts/style4.xml" ContentType="application/vnd.ms-office.chartstyle+xml"/>
  <Override PartName="/xl/charts/colors5.xml" ContentType="application/vnd.ms-office.chartcolorstyle+xml"/>
  <Override PartName="/xl/charts/style5.xml" ContentType="application/vnd.ms-office.chartstyle+xml"/>
  <Override PartName="/xl/charts/colors6.xml" ContentType="application/vnd.ms-office.chartcolorstyle+xml"/>
  <Override PartName="/xl/charts/style6.xml" ContentType="application/vnd.ms-office.chartstyle+xml"/>
  <Override PartName="/xl/charts/colors7.xml" ContentType="application/vnd.ms-office.chartcolorstyle+xml"/>
  <Override PartName="/xl/charts/style7.xml" ContentType="application/vnd.ms-office.chartstyle+xml"/>
  <Override PartName="/xl/charts/colors8.xml" ContentType="application/vnd.ms-office.chartcolorstyle+xml"/>
  <Override PartName="/xl/charts/style8.xml" ContentType="application/vnd.ms-office.chartstyle+xml"/>
  <Override PartName="/xl/charts/colors9.xml" ContentType="application/vnd.ms-office.chartcolorstyle+xml"/>
  <Override PartName="/xl/charts/style9.xml" ContentType="application/vnd.ms-office.chartstyle+xml"/>
  <Override PartName="/xl/charts/colors10.xml" ContentType="application/vnd.ms-office.chartcolorstyle+xml"/>
  <Override PartName="/xl/charts/style10.xml" ContentType="application/vnd.ms-office.chartstyl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 autoCompressPictures="0"/>
  <bookViews>
    <workbookView xWindow="-120" yWindow="-120" windowWidth="20730" windowHeight="11760" activeTab="12"/>
  </bookViews>
  <sheets>
    <sheet name="Dati Generali" sheetId="32" r:id="rId1"/>
    <sheet name="PBS1" sheetId="1" r:id="rId2"/>
    <sheet name="PBS2" sheetId="73" r:id="rId3"/>
    <sheet name="PBS3" sheetId="74" r:id="rId4"/>
    <sheet name="PBS4" sheetId="75" r:id="rId5"/>
    <sheet name="PBS5" sheetId="76" r:id="rId6"/>
    <sheet name="PBS6" sheetId="77" r:id="rId7"/>
    <sheet name="PBS7" sheetId="78" r:id="rId8"/>
    <sheet name="PBS8" sheetId="79" r:id="rId9"/>
    <sheet name="PBS9" sheetId="80" r:id="rId10"/>
    <sheet name="PBS10" sheetId="81" r:id="rId11"/>
    <sheet name="Bonus" sheetId="45" r:id="rId12"/>
    <sheet name="Risultati" sheetId="2" r:id="rId13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4" i="2" l="1"/>
  <c r="E13" i="2"/>
  <c r="E12" i="2"/>
  <c r="H12" i="2" s="1"/>
  <c r="G12" i="2" s="1"/>
  <c r="E11" i="2"/>
  <c r="E10" i="2"/>
  <c r="F10" i="2" s="1"/>
  <c r="E9" i="2"/>
  <c r="E8" i="2"/>
  <c r="E7" i="2"/>
  <c r="E6" i="2"/>
  <c r="E5" i="2"/>
  <c r="D14" i="2"/>
  <c r="D13" i="2"/>
  <c r="D12" i="2"/>
  <c r="D11" i="2"/>
  <c r="D10" i="2"/>
  <c r="D9" i="2"/>
  <c r="D8" i="2"/>
  <c r="D7" i="2"/>
  <c r="H7" i="2" s="1"/>
  <c r="G7" i="2" s="1"/>
  <c r="D6" i="2"/>
  <c r="H74" i="81"/>
  <c r="H50" i="81"/>
  <c r="U34" i="81" s="1"/>
  <c r="H45" i="81"/>
  <c r="H53" i="81" s="1"/>
  <c r="H42" i="81"/>
  <c r="U32" i="81" s="1"/>
  <c r="H35" i="81"/>
  <c r="U31" i="81" s="1"/>
  <c r="H26" i="81"/>
  <c r="U30" i="81" s="1"/>
  <c r="R23" i="81"/>
  <c r="H21" i="81"/>
  <c r="U29" i="81" s="1"/>
  <c r="R18" i="81"/>
  <c r="R16" i="81"/>
  <c r="R14" i="81"/>
  <c r="H12" i="81"/>
  <c r="U28" i="81" s="1"/>
  <c r="R11" i="81"/>
  <c r="R9" i="81"/>
  <c r="R27" i="81" s="1"/>
  <c r="H74" i="80"/>
  <c r="H50" i="80"/>
  <c r="U34" i="80" s="1"/>
  <c r="H45" i="80"/>
  <c r="U33" i="80" s="1"/>
  <c r="H42" i="80"/>
  <c r="U32" i="80" s="1"/>
  <c r="H35" i="80"/>
  <c r="U31" i="80"/>
  <c r="U30" i="80"/>
  <c r="U29" i="80"/>
  <c r="H26" i="80"/>
  <c r="R23" i="80"/>
  <c r="H21" i="80"/>
  <c r="H53" i="80" s="1"/>
  <c r="R18" i="80"/>
  <c r="R16" i="80"/>
  <c r="R14" i="80"/>
  <c r="H12" i="80"/>
  <c r="U28" i="80" s="1"/>
  <c r="R11" i="80"/>
  <c r="R9" i="80"/>
  <c r="R27" i="80" s="1"/>
  <c r="H74" i="79"/>
  <c r="H50" i="79"/>
  <c r="U34" i="79" s="1"/>
  <c r="H45" i="79"/>
  <c r="H53" i="79" s="1"/>
  <c r="H42" i="79"/>
  <c r="H35" i="79"/>
  <c r="U31" i="79" s="1"/>
  <c r="U33" i="79"/>
  <c r="U32" i="79"/>
  <c r="U30" i="79"/>
  <c r="U29" i="79"/>
  <c r="H26" i="79"/>
  <c r="R23" i="79"/>
  <c r="H21" i="79"/>
  <c r="R18" i="79"/>
  <c r="R16" i="79"/>
  <c r="R14" i="79"/>
  <c r="H12" i="79"/>
  <c r="U28" i="79" s="1"/>
  <c r="R11" i="79"/>
  <c r="R9" i="79"/>
  <c r="R27" i="79" s="1"/>
  <c r="H74" i="78"/>
  <c r="H50" i="78"/>
  <c r="U34" i="78" s="1"/>
  <c r="H45" i="78"/>
  <c r="H53" i="78" s="1"/>
  <c r="H42" i="78"/>
  <c r="U32" i="78" s="1"/>
  <c r="H35" i="78"/>
  <c r="U31" i="78"/>
  <c r="U30" i="78"/>
  <c r="U29" i="78"/>
  <c r="H26" i="78"/>
  <c r="R23" i="78"/>
  <c r="H21" i="78"/>
  <c r="R18" i="78"/>
  <c r="R16" i="78"/>
  <c r="R14" i="78"/>
  <c r="H12" i="78"/>
  <c r="U28" i="78" s="1"/>
  <c r="R11" i="78"/>
  <c r="R9" i="78"/>
  <c r="R27" i="78" s="1"/>
  <c r="H74" i="77"/>
  <c r="H50" i="77"/>
  <c r="H45" i="77"/>
  <c r="H53" i="77" s="1"/>
  <c r="H42" i="77"/>
  <c r="H35" i="77"/>
  <c r="U34" i="77"/>
  <c r="U32" i="77"/>
  <c r="U31" i="77"/>
  <c r="U30" i="77"/>
  <c r="U29" i="77"/>
  <c r="H26" i="77"/>
  <c r="R23" i="77"/>
  <c r="H21" i="77"/>
  <c r="R18" i="77"/>
  <c r="R16" i="77"/>
  <c r="R14" i="77"/>
  <c r="H12" i="77"/>
  <c r="U28" i="77" s="1"/>
  <c r="R11" i="77"/>
  <c r="R9" i="77"/>
  <c r="R27" i="77" s="1"/>
  <c r="H74" i="76"/>
  <c r="H50" i="76"/>
  <c r="U34" i="76" s="1"/>
  <c r="H45" i="76"/>
  <c r="H42" i="76"/>
  <c r="H35" i="76"/>
  <c r="U31" i="76" s="1"/>
  <c r="U33" i="76"/>
  <c r="U32" i="76"/>
  <c r="U29" i="76"/>
  <c r="R27" i="76"/>
  <c r="H26" i="76"/>
  <c r="U30" i="76" s="1"/>
  <c r="R23" i="76"/>
  <c r="H21" i="76"/>
  <c r="R18" i="76"/>
  <c r="R16" i="76"/>
  <c r="R14" i="76"/>
  <c r="H12" i="76"/>
  <c r="U28" i="76" s="1"/>
  <c r="R11" i="76"/>
  <c r="R9" i="76"/>
  <c r="H74" i="75"/>
  <c r="H50" i="75"/>
  <c r="H45" i="75"/>
  <c r="H42" i="75"/>
  <c r="H35" i="75"/>
  <c r="U34" i="75"/>
  <c r="U33" i="75"/>
  <c r="U32" i="75"/>
  <c r="U31" i="75"/>
  <c r="U30" i="75"/>
  <c r="U29" i="75"/>
  <c r="H26" i="75"/>
  <c r="R23" i="75"/>
  <c r="H21" i="75"/>
  <c r="R18" i="75"/>
  <c r="R16" i="75"/>
  <c r="R14" i="75"/>
  <c r="H12" i="75"/>
  <c r="U28" i="75" s="1"/>
  <c r="R11" i="75"/>
  <c r="R9" i="75"/>
  <c r="R27" i="75" s="1"/>
  <c r="H74" i="74"/>
  <c r="H50" i="74"/>
  <c r="U34" i="74" s="1"/>
  <c r="H45" i="74"/>
  <c r="H53" i="74" s="1"/>
  <c r="H42" i="74"/>
  <c r="U32" i="74" s="1"/>
  <c r="H35" i="74"/>
  <c r="U31" i="74" s="1"/>
  <c r="H26" i="74"/>
  <c r="U30" i="74" s="1"/>
  <c r="R23" i="74"/>
  <c r="H21" i="74"/>
  <c r="U29" i="74" s="1"/>
  <c r="R18" i="74"/>
  <c r="R16" i="74"/>
  <c r="R14" i="74"/>
  <c r="H12" i="74"/>
  <c r="U28" i="74" s="1"/>
  <c r="R11" i="74"/>
  <c r="R9" i="74"/>
  <c r="R27" i="74" s="1"/>
  <c r="H74" i="73"/>
  <c r="H53" i="73"/>
  <c r="H50" i="73"/>
  <c r="H45" i="73"/>
  <c r="U33" i="73" s="1"/>
  <c r="H42" i="73"/>
  <c r="H35" i="73"/>
  <c r="U34" i="73"/>
  <c r="U32" i="73"/>
  <c r="U31" i="73"/>
  <c r="U30" i="73"/>
  <c r="U29" i="73"/>
  <c r="U28" i="73"/>
  <c r="R27" i="73"/>
  <c r="H26" i="73"/>
  <c r="R23" i="73"/>
  <c r="H21" i="73"/>
  <c r="R18" i="73"/>
  <c r="R16" i="73"/>
  <c r="R14" i="73"/>
  <c r="H12" i="73"/>
  <c r="R11" i="73"/>
  <c r="R9" i="73"/>
  <c r="R23" i="1"/>
  <c r="H21" i="1"/>
  <c r="U29" i="1" s="1"/>
  <c r="H26" i="1"/>
  <c r="H35" i="1"/>
  <c r="H42" i="1"/>
  <c r="U32" i="1" s="1"/>
  <c r="H50" i="1"/>
  <c r="H12" i="1"/>
  <c r="U28" i="1" s="1"/>
  <c r="H45" i="1"/>
  <c r="U33" i="1" s="1"/>
  <c r="H74" i="1"/>
  <c r="R9" i="1"/>
  <c r="R11" i="1"/>
  <c r="R14" i="1"/>
  <c r="R16" i="1"/>
  <c r="R18" i="1"/>
  <c r="R27" i="1"/>
  <c r="G21" i="2"/>
  <c r="U31" i="1"/>
  <c r="U30" i="1"/>
  <c r="U34" i="1"/>
  <c r="H53" i="1" l="1"/>
  <c r="D5" i="2" s="1"/>
  <c r="F5" i="2" s="1"/>
  <c r="H14" i="2"/>
  <c r="G14" i="2" s="1"/>
  <c r="F13" i="2"/>
  <c r="H11" i="2"/>
  <c r="G11" i="2" s="1"/>
  <c r="H10" i="2"/>
  <c r="G10" i="2" s="1"/>
  <c r="H9" i="2"/>
  <c r="G9" i="2" s="1"/>
  <c r="F6" i="2"/>
  <c r="H13" i="2"/>
  <c r="G13" i="2" s="1"/>
  <c r="H6" i="2"/>
  <c r="G6" i="2" s="1"/>
  <c r="F9" i="2"/>
  <c r="F12" i="2"/>
  <c r="H53" i="75"/>
  <c r="H8" i="2" s="1"/>
  <c r="G8" i="2" s="1"/>
  <c r="F14" i="2"/>
  <c r="F11" i="2"/>
  <c r="F7" i="2"/>
  <c r="U33" i="81"/>
  <c r="U33" i="78"/>
  <c r="U33" i="77"/>
  <c r="H53" i="76"/>
  <c r="U33" i="74"/>
  <c r="H5" i="2" l="1"/>
  <c r="G5" i="2" s="1"/>
  <c r="G16" i="2" s="1"/>
  <c r="G22" i="2" s="1"/>
  <c r="F8" i="2"/>
  <c r="H16" i="2" l="1"/>
  <c r="E7" i="45" s="1"/>
  <c r="I14" i="45" s="1"/>
  <c r="I10" i="45" l="1"/>
  <c r="I12" i="45"/>
  <c r="I17" i="45" l="1"/>
  <c r="G23" i="2" s="1"/>
  <c r="G26" i="2" s="1"/>
</calcChain>
</file>

<file path=xl/comments1.xml><?xml version="1.0" encoding="utf-8"?>
<comments xmlns="http://schemas.openxmlformats.org/spreadsheetml/2006/main">
  <authors>
    <author>PACINI FABRIZIO (RUO)</author>
    <author>tc={F197222F-952B-4AE6-8056-172B226F0FE6}</author>
    <author>tc={61DF7877-4011-42D0-AE7E-4CC93565B9FB}</author>
    <author>tc={E5B07F81-AC11-4514-8415-BA1B9D861EC0}</author>
    <author>tc={C2379E85-105D-4AE9-92BA-C1517DC818AE}</author>
    <author>tc={71641AD2-5018-4635-8470-2F44FD36E3A2}</author>
    <author>tc={519A7CE2-E771-48F0-9A58-AEED257BE8AE}</author>
    <author>tc={F3A39256-FAC0-40E8-AA51-50157CDC7F3F}</author>
  </authors>
  <commentList>
    <comment ref="N7" authorId="0">
      <text>
        <r>
          <rPr>
            <sz val="9"/>
            <color rgb="FF000000"/>
            <rFont val="HELVETICA LIGHT"/>
            <family val="34"/>
          </rPr>
          <t>Rientrano in questa sezione anche gli arbusti/alberi messi a dimora sulle facciate</t>
        </r>
      </text>
    </comment>
    <comment ref="G9" authorId="0">
      <text>
        <r>
          <rPr>
            <sz val="9"/>
            <color rgb="FF000000"/>
            <rFont val="HELVETICA LIGHT"/>
            <family val="34"/>
          </rPr>
          <t xml:space="preserve">Il punteggio attribuibile al presente indice vale:
</t>
        </r>
        <r>
          <rPr>
            <sz val="9"/>
            <color rgb="FF000000"/>
            <rFont val="HELVETICA LIGHT"/>
            <family val="34"/>
          </rPr>
          <t xml:space="preserve">• 1, se, ricorrendo alle informazioni reperibili nella letteratura scientifica, è dimostrato che la PBS è in grado di ridurre il parametro TVOC di almeno il 5%
</t>
        </r>
        <r>
          <rPr>
            <sz val="9"/>
            <color rgb="FF000000"/>
            <rFont val="HELVETICA LIGHT"/>
            <family val="34"/>
          </rPr>
          <t>• 0, se la riduzione è inferiore al 5% o non applicabile.</t>
        </r>
      </text>
    </comment>
    <comment ref="G10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è in grado di apportare una riduzione delle concentrazioni di almeno uno dei contaminanti menzionati (PM, O3, NOx, SOx), sulla base delle informazioni reperibili in letteratura.
</t>
        </r>
        <r>
          <rPr>
            <sz val="9"/>
            <color rgb="FF000000"/>
            <rFont val="HELVETICA LIGHT"/>
            <family val="34"/>
          </rPr>
          <t xml:space="preserve">• 0, se la PBS non produce effetti su questi parametri
</t>
        </r>
      </text>
    </comment>
    <comment ref="G11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l’installazione di sensori ambientali in grado di monitorare almeno uno dei contaminanti descritti (PM, VOC, O3, NOx, SOx) e garantire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H12" authorId="1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14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BOD5 al di sotto di 25 mg/L e del COD al di sotto di 125 mg/L.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4" authorId="0">
      <text>
        <r>
          <rPr>
            <sz val="9"/>
            <color rgb="FF000000"/>
            <rFont val="HELVETICA LIGHT"/>
            <family val="34"/>
          </rPr>
          <t>altezza a maturità &lt;12 m</t>
        </r>
      </text>
    </comment>
    <comment ref="G15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SST al di sotto di 35 mg/L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16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dell’azoto totale al di sotto di 15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6" authorId="0">
      <text>
        <r>
          <rPr>
            <sz val="9"/>
            <color rgb="FF000000"/>
            <rFont val="HELVETICA LIGHT"/>
            <family val="34"/>
          </rPr>
          <t>altezza alberi a maturità 12-18m</t>
        </r>
      </text>
    </comment>
    <comment ref="G17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fosforo totale &lt; 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</t>
        </r>
      </text>
    </comment>
    <comment ref="G18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prevede il convogliamento delle acque di runoff dalle superfici impermeabili (tetti, coperture, etc.) verso l’impianto di fitodepurazione 
</t>
        </r>
        <r>
          <rPr>
            <sz val="9"/>
            <color rgb="FF000000"/>
            <rFont val="HELVETICA LIGHT"/>
            <family val="34"/>
          </rPr>
          <t>•   0, se il criterio non è soddisfatto o è non applicabile.</t>
        </r>
      </text>
    </comment>
    <comment ref="N18" authorId="0">
      <text>
        <r>
          <rPr>
            <sz val="9"/>
            <color rgb="FF000000"/>
            <rFont val="HELVETICA LIGHT"/>
            <family val="34"/>
          </rPr>
          <t>altezza alberi a maturità &gt;18m</t>
        </r>
      </text>
    </comment>
    <comment ref="G19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il monitoraggio in continuo di almeno uno dei parametri sopra elencati e viene garantita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G20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si effettua il recupero di almeno il 25 % della portata totale dell’effluente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1" authorId="2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aumentare la concentrazione di sostanza organica nel suolo e a favorire la rigenerazione ecologica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ridurre la quantità di superfici impermeabilizzanti, almeno del 10% rispetto alla superficie totale dell’intervento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ricorrendo a studi pregressi o a dati reperibili nella letteratura scientifica, la PBS è in grado di:
</t>
        </r>
        <r>
          <rPr>
            <sz val="9"/>
            <color rgb="FF000000"/>
            <rFont val="HELVETICA LIGHT"/>
            <family val="34"/>
          </rPr>
          <t xml:space="preserve">o Ridurre le concentrazioni al di sotto della Tabella 1B (nell’Allegato 5 al Titolo V della Parte quarta del D.Lgs. 152/06) se l’area è classificata ad “Uso commerciale e industriale”
</t>
        </r>
        <r>
          <rPr>
            <sz val="9"/>
            <color rgb="FF000000"/>
            <rFont val="HELVETICA LIGHT"/>
            <family val="34"/>
          </rPr>
          <t>o Ridurre le concentrazioni di almeno uno dei contaminanti (CSC riportati nella tabella 1</t>
        </r>
        <r>
          <rPr>
            <sz val="9"/>
            <color rgb="FF000000"/>
            <rFont val="Tahoma"/>
            <family val="34"/>
          </rPr>
          <t>°</t>
        </r>
        <r>
          <rPr>
            <sz val="9"/>
            <color rgb="FF000000"/>
            <rFont val="HELVETICA LIGHT"/>
            <family val="34"/>
          </rPr>
          <t xml:space="preserve"> al Titolo V della Parte quarta del D.lgs 152/06) di almeno il 10% in un orizzonte temporale di 5 anni, se il sito è classificato “uso verde pubblico, privato e residenziale”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6" authorId="3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del settore la PBS ha ricadute sul benessere psicologico dei soggetti a cui è rivolta.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offre la possibilità di svolgere attività fisica all’aperto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
</t>
        </r>
      </text>
    </comment>
    <comment ref="G3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contiene degli spazi fruibili dal pubblico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con l’intervento sono previste attività divulgative volte all’informazione e alla sensibilizzazione degli utenti rispetto ai temi di sostenibilità ambientale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coinvolgere direttamente gli utenti ai quali è destinato l’intervento attraverso lo svolgimento di attività di natura pratica volte alla sua preservazione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attività che consentono ai fruitori di sviluppare una sensibilità nei confronti dell’educazione alimentare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promuove l’interazione tra uomo e ambiente naturale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35" authorId="4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3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svolge una funzione di assorbimento acustico (sia in ambienti esterni che indoor).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la PBS incrementa l’isolamento acustico tra due ambienti o tra ambiente esterno e interno.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sulla base delle informazioni reperibili in letteratura o sulla base di calcoli specifici, la PBS consente di ridurre il tempo di riverbero (misurato come parametro T60 secondo Sabine, applicando le normative ISO relative).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l’impiego di specie con emissione odorigena piacevole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mitigare l’effetto dell’irraggiamento solare sulle superfici di edifici o superfici calpestabili (ad es., pavimentazioni).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2" authorId="5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è in grado di contribuire ad un arricchimento della biodiversità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5" authorId="6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consente di assicurare una produzione di almeno 3 tipologie colturali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offrire una produzione di alimenti per almeno 9 mesi l’anno.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generare benefici economici o creazione di posti di lavoro all’interno del contesto in cui è inserita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50" authorId="7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6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contiene elementi che sono controllati da un sistema che permette l’automazione di alcune operazioni (es., impianto di irrigazione, accensione e spegnimento dell’impianto di illuminazione)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l’installazione di un sistema di sensori che consente di monitorare la funzionalità degli impianti. Deve essere garantita (anche solo in parte) la fruibilità dei dati di interesse generale a tutti gli utenti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sistemi e tecniche a basso livello di manutenzione e a ridotto consumo di input (fertilizzanti, pesticidi etc.)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specie a basso livello di manutenzione (potature, sistemi di supporto, etc)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 una qualunque percentuale di acqua piovana rispetto all’acqua potabile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6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tale percentuale supera il 50%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applicano dei sistemi per il riuso delle acque irrigue e/o acque reflue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specie a bassa richiesta idrica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7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energie da fonti rinnovabili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  <comment ref="G7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sistemi ed impianti a basso consumo energetico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</commentList>
</comments>
</file>

<file path=xl/comments10.xml><?xml version="1.0" encoding="utf-8"?>
<comments xmlns="http://schemas.openxmlformats.org/spreadsheetml/2006/main">
  <authors>
    <author>PACINI FABRIZIO (RUO)</author>
    <author>tc={FDD5E812-BE3E-4385-999F-D54C0D25BA3F}</author>
    <author>tc={2F6162EC-4E1D-4F6B-B0EA-244FB51ED2AE}</author>
    <author>tc={C9CC3B8D-FDC9-44C3-8492-0A1902424225}</author>
    <author>tc={978966E7-874F-4D09-88E8-CD9B9E0D0270}</author>
    <author>tc={87C1C26E-EF10-44D7-ACAD-A09274480C0B}</author>
    <author>tc={E0C97AB3-6309-4859-BE8D-C8FB4865B208}</author>
    <author>tc={558DEFCA-E8DE-4292-801F-D5ACA35EAA3D}</author>
  </authors>
  <commentList>
    <comment ref="N7" authorId="0">
      <text>
        <r>
          <rPr>
            <sz val="9"/>
            <color rgb="FF000000"/>
            <rFont val="HELVETICA LIGHT"/>
            <family val="34"/>
          </rPr>
          <t>Rientrano in questa sezione anche gli arbusti/alberi messi a dimora sulle facciate</t>
        </r>
      </text>
    </comment>
    <comment ref="G9" authorId="0">
      <text>
        <r>
          <rPr>
            <sz val="9"/>
            <color rgb="FF000000"/>
            <rFont val="HELVETICA LIGHT"/>
            <family val="34"/>
          </rPr>
          <t xml:space="preserve">Il punteggio attribuibile al presente indice vale:
</t>
        </r>
        <r>
          <rPr>
            <sz val="9"/>
            <color rgb="FF000000"/>
            <rFont val="HELVETICA LIGHT"/>
            <family val="34"/>
          </rPr>
          <t xml:space="preserve">• 1, se, ricorrendo alle informazioni reperibili nella letteratura scientifica, è dimostrato che la PBS è in grado di ridurre il parametro TVOC di almeno il 5%
</t>
        </r>
        <r>
          <rPr>
            <sz val="9"/>
            <color rgb="FF000000"/>
            <rFont val="HELVETICA LIGHT"/>
            <family val="34"/>
          </rPr>
          <t>• 0, se la riduzione è inferiore al 5% o non applicabile.</t>
        </r>
      </text>
    </comment>
    <comment ref="G10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è in grado di apportare una riduzione delle concentrazioni di almeno uno dei contaminanti menzionati (PM, O3, NOx, SOx), sulla base delle informazioni reperibili in letteratura.
</t>
        </r>
        <r>
          <rPr>
            <sz val="9"/>
            <color rgb="FF000000"/>
            <rFont val="HELVETICA LIGHT"/>
            <family val="34"/>
          </rPr>
          <t xml:space="preserve">• 0, se la PBS non produce effetti su questi parametri
</t>
        </r>
      </text>
    </comment>
    <comment ref="G11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l’installazione di sensori ambientali in grado di monitorare almeno uno dei contaminanti descritti (PM, VOC, O3, NOx, SOx) e garantire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H12" authorId="1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14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BOD5 al di sotto di 25 mg/L e del COD al di sotto di 125 mg/L.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4" authorId="0">
      <text>
        <r>
          <rPr>
            <sz val="9"/>
            <color rgb="FF000000"/>
            <rFont val="HELVETICA LIGHT"/>
            <family val="34"/>
          </rPr>
          <t>altezza a maturità &lt;12 m</t>
        </r>
      </text>
    </comment>
    <comment ref="G15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SST al di sotto di 35 mg/L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16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dell’azoto totale al di sotto di 15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6" authorId="0">
      <text>
        <r>
          <rPr>
            <sz val="9"/>
            <color rgb="FF000000"/>
            <rFont val="HELVETICA LIGHT"/>
            <family val="34"/>
          </rPr>
          <t>altezza alberi a maturità 12-18m</t>
        </r>
      </text>
    </comment>
    <comment ref="G17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fosforo totale &lt; 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</t>
        </r>
      </text>
    </comment>
    <comment ref="G18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prevede il convogliamento delle acque di runoff dalle superfici impermeabili (tetti, coperture, etc.) verso l’impianto di fitodepurazione 
</t>
        </r>
        <r>
          <rPr>
            <sz val="9"/>
            <color rgb="FF000000"/>
            <rFont val="HELVETICA LIGHT"/>
            <family val="34"/>
          </rPr>
          <t>•   0, se il criterio non è soddisfatto o è non applicabile.</t>
        </r>
      </text>
    </comment>
    <comment ref="N18" authorId="0">
      <text>
        <r>
          <rPr>
            <sz val="9"/>
            <color rgb="FF000000"/>
            <rFont val="HELVETICA LIGHT"/>
            <family val="34"/>
          </rPr>
          <t>altezza alberi a maturità &gt;18m</t>
        </r>
      </text>
    </comment>
    <comment ref="G19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il monitoraggio in continuo di almeno uno dei parametri sopra elencati e viene garantita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G20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si effettua il recupero di almeno il 25 % della portata totale dell’effluente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1" authorId="2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aumentare la concentrazione di sostanza organica nel suolo e a favorire la rigenerazione ecologica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ridurre la quantità di superfici impermeabilizzanti, almeno del 10% rispetto alla superficie totale dell’intervento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ricorrendo a studi pregressi o a dati reperibili nella letteratura scientifica, la PBS è in grado di:
</t>
        </r>
        <r>
          <rPr>
            <sz val="9"/>
            <color rgb="FF000000"/>
            <rFont val="HELVETICA LIGHT"/>
            <family val="34"/>
          </rPr>
          <t xml:space="preserve">o Ridurre le concentrazioni al di sotto della Tabella 1B (nell’Allegato 5 al Titolo V della Parte quarta del D.Lgs. 152/06) se l’area è classificata ad “Uso commerciale e industriale”
</t>
        </r>
        <r>
          <rPr>
            <sz val="9"/>
            <color rgb="FF000000"/>
            <rFont val="HELVETICA LIGHT"/>
            <family val="34"/>
          </rPr>
          <t>o Ridurre le concentrazioni di almeno uno dei contaminanti (CSC riportati nella tabella 1</t>
        </r>
        <r>
          <rPr>
            <sz val="9"/>
            <color rgb="FF000000"/>
            <rFont val="Tahoma"/>
            <family val="34"/>
          </rPr>
          <t>°</t>
        </r>
        <r>
          <rPr>
            <sz val="9"/>
            <color rgb="FF000000"/>
            <rFont val="HELVETICA LIGHT"/>
            <family val="34"/>
          </rPr>
          <t xml:space="preserve"> al Titolo V della Parte quarta del D.lgs 152/06) di almeno il 10% in un orizzonte temporale di 5 anni, se il sito è classificato “uso verde pubblico, privato e residenziale”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6" authorId="3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del settore la PBS ha ricadute sul benessere psicologico dei soggetti a cui è rivolta.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offre la possibilità di svolgere attività fisica all’aperto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
</t>
        </r>
      </text>
    </comment>
    <comment ref="G3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contiene degli spazi fruibili dal pubblico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con l’intervento sono previste attività divulgative volte all’informazione e alla sensibilizzazione degli utenti rispetto ai temi di sostenibilità ambientale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coinvolgere direttamente gli utenti ai quali è destinato l’intervento attraverso lo svolgimento di attività di natura pratica volte alla sua preservazione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attività che consentono ai fruitori di sviluppare una sensibilità nei confronti dell’educazione alimentare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promuove l’interazione tra uomo e ambiente naturale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35" authorId="4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3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svolge una funzione di assorbimento acustico (sia in ambienti esterni che indoor).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la PBS incrementa l’isolamento acustico tra due ambienti o tra ambiente esterno e interno.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sulla base delle informazioni reperibili in letteratura o sulla base di calcoli specifici, la PBS consente di ridurre il tempo di riverbero (misurato come parametro T60 secondo Sabine, applicando le normative ISO relative).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l’impiego di specie con emissione odorigena piacevole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mitigare l’effetto dell’irraggiamento solare sulle superfici di edifici o superfici calpestabili (ad es., pavimentazioni).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2" authorId="5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è in grado di contribuire ad un arricchimento della biodiversità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5" authorId="6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consente di assicurare una produzione di almeno 3 tipologie colturali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offrire una produzione di alimenti per almeno 9 mesi l’anno.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generare benefici economici o creazione di posti di lavoro all’interno del contesto in cui è inserita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50" authorId="7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6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contiene elementi che sono controllati da un sistema che permette l’automazione di alcune operazioni (es., impianto di irrigazione, accensione e spegnimento dell’impianto di illuminazione)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l’installazione di un sistema di sensori che consente di monitorare la funzionalità degli impianti. Deve essere garantita (anche solo in parte) la fruibilità dei dati di interesse generale a tutti gli utenti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sistemi e tecniche a basso livello di manutenzione e a ridotto consumo di input (fertilizzanti, pesticidi etc.)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specie a basso livello di manutenzione (potature, sistemi di supporto, etc)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 una qualunque percentuale di acqua piovana rispetto all’acqua potabile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6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tale percentuale supera il 50%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applicano dei sistemi per il riuso delle acque irrigue e/o acque reflue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specie a bassa richiesta idrica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7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energie da fonti rinnovabili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  <comment ref="G7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sistemi ed impianti a basso consumo energetico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</commentList>
</comments>
</file>

<file path=xl/comments11.xml><?xml version="1.0" encoding="utf-8"?>
<comments xmlns="http://schemas.openxmlformats.org/spreadsheetml/2006/main">
  <authors>
    <author>PACINI FABRIZIO (RUO)</author>
  </authors>
  <commentList>
    <comment ref="H3" authorId="0">
      <text>
        <r>
          <rPr>
            <b/>
            <sz val="9"/>
            <color indexed="81"/>
            <rFont val="Tahoma"/>
            <family val="2"/>
          </rPr>
          <t xml:space="preserve">N.B.: </t>
        </r>
        <r>
          <rPr>
            <sz val="9"/>
            <color indexed="81"/>
            <rFont val="Tahoma"/>
            <family val="2"/>
          </rPr>
          <t>qualora risultasse la NON accettabilità dell'intervento verificare nella scheda corrispondente la corretta compilazione dei campi qb, qs e l'area</t>
        </r>
      </text>
    </comment>
  </commentList>
</comments>
</file>

<file path=xl/comments2.xml><?xml version="1.0" encoding="utf-8"?>
<comments xmlns="http://schemas.openxmlformats.org/spreadsheetml/2006/main">
  <authors>
    <author>PACINI FABRIZIO (RUO)</author>
    <author>tc={D2EE3E89-30F0-43CE-A212-696D895C2CBD}</author>
    <author>tc={36F59A1B-EC17-4469-9779-D4F7A50DDE3C}</author>
    <author>tc={DEF2BDAF-BF63-4505-BCD3-8E0B740A4DEB}</author>
    <author>tc={DBF16A24-335B-492B-A77E-01412BC7F249}</author>
    <author>tc={0CED59B2-C99E-4953-9825-7A233C917718}</author>
    <author>tc={772E416B-FB31-47B3-951F-99DB3559F183}</author>
    <author>tc={83B9420F-7D55-4470-8D2C-CA6AE7B6CBB8}</author>
  </authors>
  <commentList>
    <comment ref="N7" authorId="0">
      <text>
        <r>
          <rPr>
            <sz val="9"/>
            <color rgb="FF000000"/>
            <rFont val="HELVETICA LIGHT"/>
            <family val="34"/>
          </rPr>
          <t>Rientrano in questa sezione anche gli arbusti/alberi messi a dimora sulle facciate</t>
        </r>
      </text>
    </comment>
    <comment ref="G9" authorId="0">
      <text>
        <r>
          <rPr>
            <sz val="9"/>
            <color rgb="FF000000"/>
            <rFont val="HELVETICA LIGHT"/>
            <family val="34"/>
          </rPr>
          <t xml:space="preserve">Il punteggio attribuibile al presente indice vale:
</t>
        </r>
        <r>
          <rPr>
            <sz val="9"/>
            <color rgb="FF000000"/>
            <rFont val="HELVETICA LIGHT"/>
            <family val="34"/>
          </rPr>
          <t xml:space="preserve">• 1, se, ricorrendo alle informazioni reperibili nella letteratura scientifica, è dimostrato che la PBS è in grado di ridurre il parametro TVOC di almeno il 5%
</t>
        </r>
        <r>
          <rPr>
            <sz val="9"/>
            <color rgb="FF000000"/>
            <rFont val="HELVETICA LIGHT"/>
            <family val="34"/>
          </rPr>
          <t>• 0, se la riduzione è inferiore al 5% o non applicabile.</t>
        </r>
      </text>
    </comment>
    <comment ref="G10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è in grado di apportare una riduzione delle concentrazioni di almeno uno dei contaminanti menzionati (PM, O3, NOx, SOx), sulla base delle informazioni reperibili in letteratura.
</t>
        </r>
        <r>
          <rPr>
            <sz val="9"/>
            <color rgb="FF000000"/>
            <rFont val="HELVETICA LIGHT"/>
            <family val="34"/>
          </rPr>
          <t xml:space="preserve">• 0, se la PBS non produce effetti su questi parametri
</t>
        </r>
      </text>
    </comment>
    <comment ref="G11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l’installazione di sensori ambientali in grado di monitorare almeno uno dei contaminanti descritti (PM, VOC, O3, NOx, SOx) e garantire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H12" authorId="1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14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BOD5 al di sotto di 25 mg/L e del COD al di sotto di 125 mg/L.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4" authorId="0">
      <text>
        <r>
          <rPr>
            <sz val="9"/>
            <color rgb="FF000000"/>
            <rFont val="HELVETICA LIGHT"/>
            <family val="34"/>
          </rPr>
          <t>altezza a maturità &lt;12 m</t>
        </r>
      </text>
    </comment>
    <comment ref="G15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SST al di sotto di 35 mg/L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16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dell’azoto totale al di sotto di 15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6" authorId="0">
      <text>
        <r>
          <rPr>
            <sz val="9"/>
            <color rgb="FF000000"/>
            <rFont val="HELVETICA LIGHT"/>
            <family val="34"/>
          </rPr>
          <t>altezza alberi a maturità 12-18m</t>
        </r>
      </text>
    </comment>
    <comment ref="G17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fosforo totale &lt; 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</t>
        </r>
      </text>
    </comment>
    <comment ref="G18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prevede il convogliamento delle acque di runoff dalle superfici impermeabili (tetti, coperture, etc.) verso l’impianto di fitodepurazione 
</t>
        </r>
        <r>
          <rPr>
            <sz val="9"/>
            <color rgb="FF000000"/>
            <rFont val="HELVETICA LIGHT"/>
            <family val="34"/>
          </rPr>
          <t>•   0, se il criterio non è soddisfatto o è non applicabile.</t>
        </r>
      </text>
    </comment>
    <comment ref="N18" authorId="0">
      <text>
        <r>
          <rPr>
            <sz val="9"/>
            <color rgb="FF000000"/>
            <rFont val="HELVETICA LIGHT"/>
            <family val="34"/>
          </rPr>
          <t>altezza alberi a maturità &gt;18m</t>
        </r>
      </text>
    </comment>
    <comment ref="G19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il monitoraggio in continuo di almeno uno dei parametri sopra elencati e viene garantita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G20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si effettua il recupero di almeno il 25 % della portata totale dell’effluente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1" authorId="2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aumentare la concentrazione di sostanza organica nel suolo e a favorire la rigenerazione ecologica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ridurre la quantità di superfici impermeabilizzanti, almeno del 10% rispetto alla superficie totale dell’intervento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ricorrendo a studi pregressi o a dati reperibili nella letteratura scientifica, la PBS è in grado di:
</t>
        </r>
        <r>
          <rPr>
            <sz val="9"/>
            <color rgb="FF000000"/>
            <rFont val="HELVETICA LIGHT"/>
            <family val="34"/>
          </rPr>
          <t xml:space="preserve">o Ridurre le concentrazioni al di sotto della Tabella 1B (nell’Allegato 5 al Titolo V della Parte quarta del D.Lgs. 152/06) se l’area è classificata ad “Uso commerciale e industriale”
</t>
        </r>
        <r>
          <rPr>
            <sz val="9"/>
            <color rgb="FF000000"/>
            <rFont val="HELVETICA LIGHT"/>
            <family val="34"/>
          </rPr>
          <t>o Ridurre le concentrazioni di almeno uno dei contaminanti (CSC riportati nella tabella 1</t>
        </r>
        <r>
          <rPr>
            <sz val="9"/>
            <color rgb="FF000000"/>
            <rFont val="Tahoma"/>
            <family val="34"/>
          </rPr>
          <t>°</t>
        </r>
        <r>
          <rPr>
            <sz val="9"/>
            <color rgb="FF000000"/>
            <rFont val="HELVETICA LIGHT"/>
            <family val="34"/>
          </rPr>
          <t xml:space="preserve"> al Titolo V della Parte quarta del D.lgs 152/06) di almeno il 10% in un orizzonte temporale di 5 anni, se il sito è classificato “uso verde pubblico, privato e residenziale”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6" authorId="3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del settore la PBS ha ricadute sul benessere psicologico dei soggetti a cui è rivolta.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offre la possibilità di svolgere attività fisica all’aperto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
</t>
        </r>
      </text>
    </comment>
    <comment ref="G3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contiene degli spazi fruibili dal pubblico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con l’intervento sono previste attività divulgative volte all’informazione e alla sensibilizzazione degli utenti rispetto ai temi di sostenibilità ambientale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coinvolgere direttamente gli utenti ai quali è destinato l’intervento attraverso lo svolgimento di attività di natura pratica volte alla sua preservazione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attività che consentono ai fruitori di sviluppare una sensibilità nei confronti dell’educazione alimentare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promuove l’interazione tra uomo e ambiente naturale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35" authorId="4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3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svolge una funzione di assorbimento acustico (sia in ambienti esterni che indoor).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la PBS incrementa l’isolamento acustico tra due ambienti o tra ambiente esterno e interno.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sulla base delle informazioni reperibili in letteratura o sulla base di calcoli specifici, la PBS consente di ridurre il tempo di riverbero (misurato come parametro T60 secondo Sabine, applicando le normative ISO relative).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l’impiego di specie con emissione odorigena piacevole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mitigare l’effetto dell’irraggiamento solare sulle superfici di edifici o superfici calpestabili (ad es., pavimentazioni).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2" authorId="5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è in grado di contribuire ad un arricchimento della biodiversità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5" authorId="6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consente di assicurare una produzione di almeno 3 tipologie colturali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offrire una produzione di alimenti per almeno 9 mesi l’anno.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generare benefici economici o creazione di posti di lavoro all’interno del contesto in cui è inserita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50" authorId="7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6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contiene elementi che sono controllati da un sistema che permette l’automazione di alcune operazioni (es., impianto di irrigazione, accensione e spegnimento dell’impianto di illuminazione)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l’installazione di un sistema di sensori che consente di monitorare la funzionalità degli impianti. Deve essere garantita (anche solo in parte) la fruibilità dei dati di interesse generale a tutti gli utenti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sistemi e tecniche a basso livello di manutenzione e a ridotto consumo di input (fertilizzanti, pesticidi etc.)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specie a basso livello di manutenzione (potature, sistemi di supporto, etc)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 una qualunque percentuale di acqua piovana rispetto all’acqua potabile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6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tale percentuale supera il 50%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applicano dei sistemi per il riuso delle acque irrigue e/o acque reflue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specie a bassa richiesta idrica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7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energie da fonti rinnovabili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  <comment ref="G7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sistemi ed impianti a basso consumo energetico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</commentList>
</comments>
</file>

<file path=xl/comments3.xml><?xml version="1.0" encoding="utf-8"?>
<comments xmlns="http://schemas.openxmlformats.org/spreadsheetml/2006/main">
  <authors>
    <author>PACINI FABRIZIO (RUO)</author>
    <author>tc={7B131255-5D14-4FBC-9DEC-6BA9E52A41BC}</author>
    <author>tc={4D2DE413-2F37-41EC-8B44-216CFD810262}</author>
    <author>tc={B47617AE-DC9A-4EB2-9ADA-96BCA43A6940}</author>
    <author>tc={371FE4DF-855F-4472-AACA-4013C86BCC11}</author>
    <author>tc={493768BF-09CA-4DC5-ABF8-7EDAF1889BE8}</author>
    <author>tc={8DD36C3E-1DBE-4D5D-B882-AE4F743E882B}</author>
    <author>tc={2C7BD6CF-34FE-424C-B22B-311284A3744E}</author>
  </authors>
  <commentList>
    <comment ref="N7" authorId="0">
      <text>
        <r>
          <rPr>
            <sz val="9"/>
            <color rgb="FF000000"/>
            <rFont val="HELVETICA LIGHT"/>
            <family val="34"/>
          </rPr>
          <t>Rientrano in questa sezione anche gli arbusti/alberi messi a dimora sulle facciate</t>
        </r>
      </text>
    </comment>
    <comment ref="G9" authorId="0">
      <text>
        <r>
          <rPr>
            <sz val="9"/>
            <color rgb="FF000000"/>
            <rFont val="HELVETICA LIGHT"/>
            <family val="34"/>
          </rPr>
          <t xml:space="preserve">Il punteggio attribuibile al presente indice vale:
</t>
        </r>
        <r>
          <rPr>
            <sz val="9"/>
            <color rgb="FF000000"/>
            <rFont val="HELVETICA LIGHT"/>
            <family val="34"/>
          </rPr>
          <t xml:space="preserve">• 1, se, ricorrendo alle informazioni reperibili nella letteratura scientifica, è dimostrato che la PBS è in grado di ridurre il parametro TVOC di almeno il 5%
</t>
        </r>
        <r>
          <rPr>
            <sz val="9"/>
            <color rgb="FF000000"/>
            <rFont val="HELVETICA LIGHT"/>
            <family val="34"/>
          </rPr>
          <t>• 0, se la riduzione è inferiore al 5% o non applicabile.</t>
        </r>
      </text>
    </comment>
    <comment ref="G10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è in grado di apportare una riduzione delle concentrazioni di almeno uno dei contaminanti menzionati (PM, O3, NOx, SOx), sulla base delle informazioni reperibili in letteratura.
</t>
        </r>
        <r>
          <rPr>
            <sz val="9"/>
            <color rgb="FF000000"/>
            <rFont val="HELVETICA LIGHT"/>
            <family val="34"/>
          </rPr>
          <t xml:space="preserve">• 0, se la PBS non produce effetti su questi parametri
</t>
        </r>
      </text>
    </comment>
    <comment ref="G11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l’installazione di sensori ambientali in grado di monitorare almeno uno dei contaminanti descritti (PM, VOC, O3, NOx, SOx) e garantire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H12" authorId="1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14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BOD5 al di sotto di 25 mg/L e del COD al di sotto di 125 mg/L.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4" authorId="0">
      <text>
        <r>
          <rPr>
            <sz val="9"/>
            <color rgb="FF000000"/>
            <rFont val="HELVETICA LIGHT"/>
            <family val="34"/>
          </rPr>
          <t>altezza a maturità &lt;12 m</t>
        </r>
      </text>
    </comment>
    <comment ref="G15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SST al di sotto di 35 mg/L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16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dell’azoto totale al di sotto di 15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6" authorId="0">
      <text>
        <r>
          <rPr>
            <sz val="9"/>
            <color rgb="FF000000"/>
            <rFont val="HELVETICA LIGHT"/>
            <family val="34"/>
          </rPr>
          <t>altezza alberi a maturità 12-18m</t>
        </r>
      </text>
    </comment>
    <comment ref="G17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fosforo totale &lt; 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</t>
        </r>
      </text>
    </comment>
    <comment ref="G18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prevede il convogliamento delle acque di runoff dalle superfici impermeabili (tetti, coperture, etc.) verso l’impianto di fitodepurazione 
</t>
        </r>
        <r>
          <rPr>
            <sz val="9"/>
            <color rgb="FF000000"/>
            <rFont val="HELVETICA LIGHT"/>
            <family val="34"/>
          </rPr>
          <t>•   0, se il criterio non è soddisfatto o è non applicabile.</t>
        </r>
      </text>
    </comment>
    <comment ref="N18" authorId="0">
      <text>
        <r>
          <rPr>
            <sz val="9"/>
            <color rgb="FF000000"/>
            <rFont val="HELVETICA LIGHT"/>
            <family val="34"/>
          </rPr>
          <t>altezza alberi a maturità &gt;18m</t>
        </r>
      </text>
    </comment>
    <comment ref="G19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il monitoraggio in continuo di almeno uno dei parametri sopra elencati e viene garantita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G20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si effettua il recupero di almeno il 25 % della portata totale dell’effluente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1" authorId="2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aumentare la concentrazione di sostanza organica nel suolo e a favorire la rigenerazione ecologica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ridurre la quantità di superfici impermeabilizzanti, almeno del 10% rispetto alla superficie totale dell’intervento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ricorrendo a studi pregressi o a dati reperibili nella letteratura scientifica, la PBS è in grado di:
</t>
        </r>
        <r>
          <rPr>
            <sz val="9"/>
            <color rgb="FF000000"/>
            <rFont val="HELVETICA LIGHT"/>
            <family val="34"/>
          </rPr>
          <t xml:space="preserve">o Ridurre le concentrazioni al di sotto della Tabella 1B (nell’Allegato 5 al Titolo V della Parte quarta del D.Lgs. 152/06) se l’area è classificata ad “Uso commerciale e industriale”
</t>
        </r>
        <r>
          <rPr>
            <sz val="9"/>
            <color rgb="FF000000"/>
            <rFont val="HELVETICA LIGHT"/>
            <family val="34"/>
          </rPr>
          <t>o Ridurre le concentrazioni di almeno uno dei contaminanti (CSC riportati nella tabella 1</t>
        </r>
        <r>
          <rPr>
            <sz val="9"/>
            <color rgb="FF000000"/>
            <rFont val="Tahoma"/>
            <family val="34"/>
          </rPr>
          <t>°</t>
        </r>
        <r>
          <rPr>
            <sz val="9"/>
            <color rgb="FF000000"/>
            <rFont val="HELVETICA LIGHT"/>
            <family val="34"/>
          </rPr>
          <t xml:space="preserve"> al Titolo V della Parte quarta del D.lgs 152/06) di almeno il 10% in un orizzonte temporale di 5 anni, se il sito è classificato “uso verde pubblico, privato e residenziale”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6" authorId="3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del settore la PBS ha ricadute sul benessere psicologico dei soggetti a cui è rivolta.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offre la possibilità di svolgere attività fisica all’aperto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
</t>
        </r>
      </text>
    </comment>
    <comment ref="G3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contiene degli spazi fruibili dal pubblico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con l’intervento sono previste attività divulgative volte all’informazione e alla sensibilizzazione degli utenti rispetto ai temi di sostenibilità ambientale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coinvolgere direttamente gli utenti ai quali è destinato l’intervento attraverso lo svolgimento di attività di natura pratica volte alla sua preservazione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attività che consentono ai fruitori di sviluppare una sensibilità nei confronti dell’educazione alimentare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promuove l’interazione tra uomo e ambiente naturale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35" authorId="4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3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svolge una funzione di assorbimento acustico (sia in ambienti esterni che indoor).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la PBS incrementa l’isolamento acustico tra due ambienti o tra ambiente esterno e interno.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sulla base delle informazioni reperibili in letteratura o sulla base di calcoli specifici, la PBS consente di ridurre il tempo di riverbero (misurato come parametro T60 secondo Sabine, applicando le normative ISO relative).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l’impiego di specie con emissione odorigena piacevole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mitigare l’effetto dell’irraggiamento solare sulle superfici di edifici o superfici calpestabili (ad es., pavimentazioni).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2" authorId="5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è in grado di contribuire ad un arricchimento della biodiversità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5" authorId="6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consente di assicurare una produzione di almeno 3 tipologie colturali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offrire una produzione di alimenti per almeno 9 mesi l’anno.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generare benefici economici o creazione di posti di lavoro all’interno del contesto in cui è inserita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50" authorId="7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6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contiene elementi che sono controllati da un sistema che permette l’automazione di alcune operazioni (es., impianto di irrigazione, accensione e spegnimento dell’impianto di illuminazione)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l’installazione di un sistema di sensori che consente di monitorare la funzionalità degli impianti. Deve essere garantita (anche solo in parte) la fruibilità dei dati di interesse generale a tutti gli utenti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sistemi e tecniche a basso livello di manutenzione e a ridotto consumo di input (fertilizzanti, pesticidi etc.)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specie a basso livello di manutenzione (potature, sistemi di supporto, etc)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 una qualunque percentuale di acqua piovana rispetto all’acqua potabile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6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tale percentuale supera il 50%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applicano dei sistemi per il riuso delle acque irrigue e/o acque reflue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specie a bassa richiesta idrica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7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energie da fonti rinnovabili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  <comment ref="G7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sistemi ed impianti a basso consumo energetico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</commentList>
</comments>
</file>

<file path=xl/comments4.xml><?xml version="1.0" encoding="utf-8"?>
<comments xmlns="http://schemas.openxmlformats.org/spreadsheetml/2006/main">
  <authors>
    <author>PACINI FABRIZIO (RUO)</author>
    <author>tc={B8A3E193-F621-4377-9BB3-B178E56560EE}</author>
    <author>tc={A4BD5425-709A-43F6-BA45-9A7B9D77E51F}</author>
    <author>tc={A2AD3A16-360A-4E3B-B1A6-B5AED6ED70E7}</author>
    <author>tc={F82B00DF-76AD-4826-9969-DD0FB9E6B404}</author>
    <author>tc={A2A8FE8A-5A5A-4C6A-80F1-2A25928F1FF8}</author>
    <author>tc={8B3B264E-D9DF-4A84-B590-02A780E16AAB}</author>
    <author>tc={74D3F224-9CD3-474D-AE43-38DB2865A580}</author>
  </authors>
  <commentList>
    <comment ref="N7" authorId="0">
      <text>
        <r>
          <rPr>
            <sz val="9"/>
            <color rgb="FF000000"/>
            <rFont val="HELVETICA LIGHT"/>
            <family val="34"/>
          </rPr>
          <t>Rientrano in questa sezione anche gli arbusti/alberi messi a dimora sulle facciate</t>
        </r>
      </text>
    </comment>
    <comment ref="G9" authorId="0">
      <text>
        <r>
          <rPr>
            <sz val="9"/>
            <color rgb="FF000000"/>
            <rFont val="HELVETICA LIGHT"/>
            <family val="34"/>
          </rPr>
          <t xml:space="preserve">Il punteggio attribuibile al presente indice vale:
</t>
        </r>
        <r>
          <rPr>
            <sz val="9"/>
            <color rgb="FF000000"/>
            <rFont val="HELVETICA LIGHT"/>
            <family val="34"/>
          </rPr>
          <t xml:space="preserve">• 1, se, ricorrendo alle informazioni reperibili nella letteratura scientifica, è dimostrato che la PBS è in grado di ridurre il parametro TVOC di almeno il 5%
</t>
        </r>
        <r>
          <rPr>
            <sz val="9"/>
            <color rgb="FF000000"/>
            <rFont val="HELVETICA LIGHT"/>
            <family val="34"/>
          </rPr>
          <t>• 0, se la riduzione è inferiore al 5% o non applicabile.</t>
        </r>
      </text>
    </comment>
    <comment ref="G10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è in grado di apportare una riduzione delle concentrazioni di almeno uno dei contaminanti menzionati (PM, O3, NOx, SOx), sulla base delle informazioni reperibili in letteratura.
</t>
        </r>
        <r>
          <rPr>
            <sz val="9"/>
            <color rgb="FF000000"/>
            <rFont val="HELVETICA LIGHT"/>
            <family val="34"/>
          </rPr>
          <t xml:space="preserve">• 0, se la PBS non produce effetti su questi parametri
</t>
        </r>
      </text>
    </comment>
    <comment ref="G11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l’installazione di sensori ambientali in grado di monitorare almeno uno dei contaminanti descritti (PM, VOC, O3, NOx, SOx) e garantire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H12" authorId="1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14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BOD5 al di sotto di 25 mg/L e del COD al di sotto di 125 mg/L.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4" authorId="0">
      <text>
        <r>
          <rPr>
            <sz val="9"/>
            <color rgb="FF000000"/>
            <rFont val="HELVETICA LIGHT"/>
            <family val="34"/>
          </rPr>
          <t>altezza a maturità &lt;12 m</t>
        </r>
      </text>
    </comment>
    <comment ref="G15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SST al di sotto di 35 mg/L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16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dell’azoto totale al di sotto di 15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6" authorId="0">
      <text>
        <r>
          <rPr>
            <sz val="9"/>
            <color rgb="FF000000"/>
            <rFont val="HELVETICA LIGHT"/>
            <family val="34"/>
          </rPr>
          <t>altezza alberi a maturità 12-18m</t>
        </r>
      </text>
    </comment>
    <comment ref="G17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fosforo totale &lt; 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</t>
        </r>
      </text>
    </comment>
    <comment ref="G18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prevede il convogliamento delle acque di runoff dalle superfici impermeabili (tetti, coperture, etc.) verso l’impianto di fitodepurazione 
</t>
        </r>
        <r>
          <rPr>
            <sz val="9"/>
            <color rgb="FF000000"/>
            <rFont val="HELVETICA LIGHT"/>
            <family val="34"/>
          </rPr>
          <t>•   0, se il criterio non è soddisfatto o è non applicabile.</t>
        </r>
      </text>
    </comment>
    <comment ref="N18" authorId="0">
      <text>
        <r>
          <rPr>
            <sz val="9"/>
            <color rgb="FF000000"/>
            <rFont val="HELVETICA LIGHT"/>
            <family val="34"/>
          </rPr>
          <t>altezza alberi a maturità &gt;18m</t>
        </r>
      </text>
    </comment>
    <comment ref="G19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il monitoraggio in continuo di almeno uno dei parametri sopra elencati e viene garantita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G20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si effettua il recupero di almeno il 25 % della portata totale dell’effluente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1" authorId="2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aumentare la concentrazione di sostanza organica nel suolo e a favorire la rigenerazione ecologica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ridurre la quantità di superfici impermeabilizzanti, almeno del 10% rispetto alla superficie totale dell’intervento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ricorrendo a studi pregressi o a dati reperibili nella letteratura scientifica, la PBS è in grado di:
</t>
        </r>
        <r>
          <rPr>
            <sz val="9"/>
            <color rgb="FF000000"/>
            <rFont val="HELVETICA LIGHT"/>
            <family val="34"/>
          </rPr>
          <t xml:space="preserve">o Ridurre le concentrazioni al di sotto della Tabella 1B (nell’Allegato 5 al Titolo V della Parte quarta del D.Lgs. 152/06) se l’area è classificata ad “Uso commerciale e industriale”
</t>
        </r>
        <r>
          <rPr>
            <sz val="9"/>
            <color rgb="FF000000"/>
            <rFont val="HELVETICA LIGHT"/>
            <family val="34"/>
          </rPr>
          <t>o Ridurre le concentrazioni di almeno uno dei contaminanti (CSC riportati nella tabella 1</t>
        </r>
        <r>
          <rPr>
            <sz val="9"/>
            <color rgb="FF000000"/>
            <rFont val="Tahoma"/>
            <family val="34"/>
          </rPr>
          <t>°</t>
        </r>
        <r>
          <rPr>
            <sz val="9"/>
            <color rgb="FF000000"/>
            <rFont val="HELVETICA LIGHT"/>
            <family val="34"/>
          </rPr>
          <t xml:space="preserve"> al Titolo V della Parte quarta del D.lgs 152/06) di almeno il 10% in un orizzonte temporale di 5 anni, se il sito è classificato “uso verde pubblico, privato e residenziale”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6" authorId="3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del settore la PBS ha ricadute sul benessere psicologico dei soggetti a cui è rivolta.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offre la possibilità di svolgere attività fisica all’aperto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
</t>
        </r>
      </text>
    </comment>
    <comment ref="G3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contiene degli spazi fruibili dal pubblico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con l’intervento sono previste attività divulgative volte all’informazione e alla sensibilizzazione degli utenti rispetto ai temi di sostenibilità ambientale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coinvolgere direttamente gli utenti ai quali è destinato l’intervento attraverso lo svolgimento di attività di natura pratica volte alla sua preservazione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attività che consentono ai fruitori di sviluppare una sensibilità nei confronti dell’educazione alimentare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promuove l’interazione tra uomo e ambiente naturale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35" authorId="4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3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svolge una funzione di assorbimento acustico (sia in ambienti esterni che indoor).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la PBS incrementa l’isolamento acustico tra due ambienti o tra ambiente esterno e interno.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sulla base delle informazioni reperibili in letteratura o sulla base di calcoli specifici, la PBS consente di ridurre il tempo di riverbero (misurato come parametro T60 secondo Sabine, applicando le normative ISO relative).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l’impiego di specie con emissione odorigena piacevole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mitigare l’effetto dell’irraggiamento solare sulle superfici di edifici o superfici calpestabili (ad es., pavimentazioni).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2" authorId="5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è in grado di contribuire ad un arricchimento della biodiversità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5" authorId="6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consente di assicurare una produzione di almeno 3 tipologie colturali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offrire una produzione di alimenti per almeno 9 mesi l’anno.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generare benefici economici o creazione di posti di lavoro all’interno del contesto in cui è inserita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50" authorId="7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6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contiene elementi che sono controllati da un sistema che permette l’automazione di alcune operazioni (es., impianto di irrigazione, accensione e spegnimento dell’impianto di illuminazione)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l’installazione di un sistema di sensori che consente di monitorare la funzionalità degli impianti. Deve essere garantita (anche solo in parte) la fruibilità dei dati di interesse generale a tutti gli utenti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sistemi e tecniche a basso livello di manutenzione e a ridotto consumo di input (fertilizzanti, pesticidi etc.)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specie a basso livello di manutenzione (potature, sistemi di supporto, etc)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 una qualunque percentuale di acqua piovana rispetto all’acqua potabile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6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tale percentuale supera il 50%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applicano dei sistemi per il riuso delle acque irrigue e/o acque reflue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specie a bassa richiesta idrica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7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energie da fonti rinnovabili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  <comment ref="G7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sistemi ed impianti a basso consumo energetico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</commentList>
</comments>
</file>

<file path=xl/comments5.xml><?xml version="1.0" encoding="utf-8"?>
<comments xmlns="http://schemas.openxmlformats.org/spreadsheetml/2006/main">
  <authors>
    <author>PACINI FABRIZIO (RUO)</author>
    <author>tc={B9720B14-2DCD-47EA-87F0-2FF3D9ABC4F0}</author>
    <author>tc={826D40DE-E70A-4D81-A247-C3839D23D75A}</author>
    <author>tc={079926CB-BFB6-4733-924A-4F97A90E5BF8}</author>
    <author>tc={9AAE3367-1A9E-4830-9C28-0AB7A2A6912D}</author>
    <author>tc={325AC448-8013-4576-B92A-3334F9FA62B0}</author>
    <author>tc={92FEA797-68F5-44C1-A8FF-7A6F9E1D327C}</author>
    <author>tc={A4D98564-430B-43F3-AD1F-A9FF2666EAA6}</author>
  </authors>
  <commentList>
    <comment ref="N7" authorId="0">
      <text>
        <r>
          <rPr>
            <sz val="9"/>
            <color rgb="FF000000"/>
            <rFont val="HELVETICA LIGHT"/>
            <family val="34"/>
          </rPr>
          <t>Rientrano in questa sezione anche gli arbusti/alberi messi a dimora sulle facciate</t>
        </r>
      </text>
    </comment>
    <comment ref="G9" authorId="0">
      <text>
        <r>
          <rPr>
            <sz val="9"/>
            <color rgb="FF000000"/>
            <rFont val="HELVETICA LIGHT"/>
            <family val="34"/>
          </rPr>
          <t xml:space="preserve">Il punteggio attribuibile al presente indice vale:
</t>
        </r>
        <r>
          <rPr>
            <sz val="9"/>
            <color rgb="FF000000"/>
            <rFont val="HELVETICA LIGHT"/>
            <family val="34"/>
          </rPr>
          <t xml:space="preserve">• 1, se, ricorrendo alle informazioni reperibili nella letteratura scientifica, è dimostrato che la PBS è in grado di ridurre il parametro TVOC di almeno il 5%
</t>
        </r>
        <r>
          <rPr>
            <sz val="9"/>
            <color rgb="FF000000"/>
            <rFont val="HELVETICA LIGHT"/>
            <family val="34"/>
          </rPr>
          <t>• 0, se la riduzione è inferiore al 5% o non applicabile.</t>
        </r>
      </text>
    </comment>
    <comment ref="G10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è in grado di apportare una riduzione delle concentrazioni di almeno uno dei contaminanti menzionati (PM, O3, NOx, SOx), sulla base delle informazioni reperibili in letteratura.
</t>
        </r>
        <r>
          <rPr>
            <sz val="9"/>
            <color rgb="FF000000"/>
            <rFont val="HELVETICA LIGHT"/>
            <family val="34"/>
          </rPr>
          <t xml:space="preserve">• 0, se la PBS non produce effetti su questi parametri
</t>
        </r>
      </text>
    </comment>
    <comment ref="G11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l’installazione di sensori ambientali in grado di monitorare almeno uno dei contaminanti descritti (PM, VOC, O3, NOx, SOx) e garantire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H12" authorId="1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14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BOD5 al di sotto di 25 mg/L e del COD al di sotto di 125 mg/L.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4" authorId="0">
      <text>
        <r>
          <rPr>
            <sz val="9"/>
            <color rgb="FF000000"/>
            <rFont val="HELVETICA LIGHT"/>
            <family val="34"/>
          </rPr>
          <t>altezza a maturità &lt;12 m</t>
        </r>
      </text>
    </comment>
    <comment ref="G15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SST al di sotto di 35 mg/L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16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dell’azoto totale al di sotto di 15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6" authorId="0">
      <text>
        <r>
          <rPr>
            <sz val="9"/>
            <color rgb="FF000000"/>
            <rFont val="HELVETICA LIGHT"/>
            <family val="34"/>
          </rPr>
          <t>altezza alberi a maturità 12-18m</t>
        </r>
      </text>
    </comment>
    <comment ref="G17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fosforo totale &lt; 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</t>
        </r>
      </text>
    </comment>
    <comment ref="G18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prevede il convogliamento delle acque di runoff dalle superfici impermeabili (tetti, coperture, etc.) verso l’impianto di fitodepurazione 
</t>
        </r>
        <r>
          <rPr>
            <sz val="9"/>
            <color rgb="FF000000"/>
            <rFont val="HELVETICA LIGHT"/>
            <family val="34"/>
          </rPr>
          <t>•   0, se il criterio non è soddisfatto o è non applicabile.</t>
        </r>
      </text>
    </comment>
    <comment ref="N18" authorId="0">
      <text>
        <r>
          <rPr>
            <sz val="9"/>
            <color rgb="FF000000"/>
            <rFont val="HELVETICA LIGHT"/>
            <family val="34"/>
          </rPr>
          <t>altezza alberi a maturità &gt;18m</t>
        </r>
      </text>
    </comment>
    <comment ref="G19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il monitoraggio in continuo di almeno uno dei parametri sopra elencati e viene garantita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G20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si effettua il recupero di almeno il 25 % della portata totale dell’effluente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1" authorId="2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aumentare la concentrazione di sostanza organica nel suolo e a favorire la rigenerazione ecologica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ridurre la quantità di superfici impermeabilizzanti, almeno del 10% rispetto alla superficie totale dell’intervento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ricorrendo a studi pregressi o a dati reperibili nella letteratura scientifica, la PBS è in grado di:
</t>
        </r>
        <r>
          <rPr>
            <sz val="9"/>
            <color rgb="FF000000"/>
            <rFont val="HELVETICA LIGHT"/>
            <family val="34"/>
          </rPr>
          <t xml:space="preserve">o Ridurre le concentrazioni al di sotto della Tabella 1B (nell’Allegato 5 al Titolo V della Parte quarta del D.Lgs. 152/06) se l’area è classificata ad “Uso commerciale e industriale”
</t>
        </r>
        <r>
          <rPr>
            <sz val="9"/>
            <color rgb="FF000000"/>
            <rFont val="HELVETICA LIGHT"/>
            <family val="34"/>
          </rPr>
          <t>o Ridurre le concentrazioni di almeno uno dei contaminanti (CSC riportati nella tabella 1</t>
        </r>
        <r>
          <rPr>
            <sz val="9"/>
            <color rgb="FF000000"/>
            <rFont val="Tahoma"/>
            <family val="34"/>
          </rPr>
          <t>°</t>
        </r>
        <r>
          <rPr>
            <sz val="9"/>
            <color rgb="FF000000"/>
            <rFont val="HELVETICA LIGHT"/>
            <family val="34"/>
          </rPr>
          <t xml:space="preserve"> al Titolo V della Parte quarta del D.lgs 152/06) di almeno il 10% in un orizzonte temporale di 5 anni, se il sito è classificato “uso verde pubblico, privato e residenziale”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6" authorId="3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del settore la PBS ha ricadute sul benessere psicologico dei soggetti a cui è rivolta.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offre la possibilità di svolgere attività fisica all’aperto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
</t>
        </r>
      </text>
    </comment>
    <comment ref="G3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contiene degli spazi fruibili dal pubblico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con l’intervento sono previste attività divulgative volte all’informazione e alla sensibilizzazione degli utenti rispetto ai temi di sostenibilità ambientale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coinvolgere direttamente gli utenti ai quali è destinato l’intervento attraverso lo svolgimento di attività di natura pratica volte alla sua preservazione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attività che consentono ai fruitori di sviluppare una sensibilità nei confronti dell’educazione alimentare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promuove l’interazione tra uomo e ambiente naturale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35" authorId="4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3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svolge una funzione di assorbimento acustico (sia in ambienti esterni che indoor).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la PBS incrementa l’isolamento acustico tra due ambienti o tra ambiente esterno e interno.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sulla base delle informazioni reperibili in letteratura o sulla base di calcoli specifici, la PBS consente di ridurre il tempo di riverbero (misurato come parametro T60 secondo Sabine, applicando le normative ISO relative).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l’impiego di specie con emissione odorigena piacevole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mitigare l’effetto dell’irraggiamento solare sulle superfici di edifici o superfici calpestabili (ad es., pavimentazioni).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2" authorId="5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è in grado di contribuire ad un arricchimento della biodiversità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5" authorId="6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consente di assicurare una produzione di almeno 3 tipologie colturali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offrire una produzione di alimenti per almeno 9 mesi l’anno.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generare benefici economici o creazione di posti di lavoro all’interno del contesto in cui è inserita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50" authorId="7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6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contiene elementi che sono controllati da un sistema che permette l’automazione di alcune operazioni (es., impianto di irrigazione, accensione e spegnimento dell’impianto di illuminazione)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l’installazione di un sistema di sensori che consente di monitorare la funzionalità degli impianti. Deve essere garantita (anche solo in parte) la fruibilità dei dati di interesse generale a tutti gli utenti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sistemi e tecniche a basso livello di manutenzione e a ridotto consumo di input (fertilizzanti, pesticidi etc.)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specie a basso livello di manutenzione (potature, sistemi di supporto, etc)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 una qualunque percentuale di acqua piovana rispetto all’acqua potabile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6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tale percentuale supera il 50%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applicano dei sistemi per il riuso delle acque irrigue e/o acque reflue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specie a bassa richiesta idrica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7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energie da fonti rinnovabili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  <comment ref="G7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sistemi ed impianti a basso consumo energetico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</commentList>
</comments>
</file>

<file path=xl/comments6.xml><?xml version="1.0" encoding="utf-8"?>
<comments xmlns="http://schemas.openxmlformats.org/spreadsheetml/2006/main">
  <authors>
    <author>PACINI FABRIZIO (RUO)</author>
    <author>tc={4747CA4C-16EB-4B23-9002-C1648E6A3D56}</author>
    <author>tc={886C221A-91B4-4A3F-81A0-B9E4EF0B0638}</author>
    <author>tc={07838FAB-6B72-4AEF-A41A-1AF75EF6790F}</author>
    <author>tc={DE0C0838-4AEF-4A2A-9E10-DD0BAE164C1B}</author>
    <author>tc={F7FB3F0E-BE7C-450D-9E04-7F25E01F7287}</author>
    <author>tc={AFE7A8F0-D1EB-4CFF-A362-058E2CCA27DF}</author>
    <author>tc={09D8746D-857F-4E3E-B286-CFA9B5067515}</author>
  </authors>
  <commentList>
    <comment ref="N7" authorId="0">
      <text>
        <r>
          <rPr>
            <sz val="9"/>
            <color rgb="FF000000"/>
            <rFont val="HELVETICA LIGHT"/>
            <family val="34"/>
          </rPr>
          <t>Rientrano in questa sezione anche gli arbusti/alberi messi a dimora sulle facciate</t>
        </r>
      </text>
    </comment>
    <comment ref="G9" authorId="0">
      <text>
        <r>
          <rPr>
            <sz val="9"/>
            <color rgb="FF000000"/>
            <rFont val="HELVETICA LIGHT"/>
            <family val="34"/>
          </rPr>
          <t xml:space="preserve">Il punteggio attribuibile al presente indice vale:
</t>
        </r>
        <r>
          <rPr>
            <sz val="9"/>
            <color rgb="FF000000"/>
            <rFont val="HELVETICA LIGHT"/>
            <family val="34"/>
          </rPr>
          <t xml:space="preserve">• 1, se, ricorrendo alle informazioni reperibili nella letteratura scientifica, è dimostrato che la PBS è in grado di ridurre il parametro TVOC di almeno il 5%
</t>
        </r>
        <r>
          <rPr>
            <sz val="9"/>
            <color rgb="FF000000"/>
            <rFont val="HELVETICA LIGHT"/>
            <family val="34"/>
          </rPr>
          <t>• 0, se la riduzione è inferiore al 5% o non applicabile.</t>
        </r>
      </text>
    </comment>
    <comment ref="G10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è in grado di apportare una riduzione delle concentrazioni di almeno uno dei contaminanti menzionati (PM, O3, NOx, SOx), sulla base delle informazioni reperibili in letteratura.
</t>
        </r>
        <r>
          <rPr>
            <sz val="9"/>
            <color rgb="FF000000"/>
            <rFont val="HELVETICA LIGHT"/>
            <family val="34"/>
          </rPr>
          <t xml:space="preserve">• 0, se la PBS non produce effetti su questi parametri
</t>
        </r>
      </text>
    </comment>
    <comment ref="G11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l’installazione di sensori ambientali in grado di monitorare almeno uno dei contaminanti descritti (PM, VOC, O3, NOx, SOx) e garantire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H12" authorId="1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14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BOD5 al di sotto di 25 mg/L e del COD al di sotto di 125 mg/L.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4" authorId="0">
      <text>
        <r>
          <rPr>
            <sz val="9"/>
            <color rgb="FF000000"/>
            <rFont val="HELVETICA LIGHT"/>
            <family val="34"/>
          </rPr>
          <t>altezza a maturità &lt;12 m</t>
        </r>
      </text>
    </comment>
    <comment ref="G15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SST al di sotto di 35 mg/L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16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dell’azoto totale al di sotto di 15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6" authorId="0">
      <text>
        <r>
          <rPr>
            <sz val="9"/>
            <color rgb="FF000000"/>
            <rFont val="HELVETICA LIGHT"/>
            <family val="34"/>
          </rPr>
          <t>altezza alberi a maturità 12-18m</t>
        </r>
      </text>
    </comment>
    <comment ref="G17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fosforo totale &lt; 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</t>
        </r>
      </text>
    </comment>
    <comment ref="G18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prevede il convogliamento delle acque di runoff dalle superfici impermeabili (tetti, coperture, etc.) verso l’impianto di fitodepurazione 
</t>
        </r>
        <r>
          <rPr>
            <sz val="9"/>
            <color rgb="FF000000"/>
            <rFont val="HELVETICA LIGHT"/>
            <family val="34"/>
          </rPr>
          <t>•   0, se il criterio non è soddisfatto o è non applicabile.</t>
        </r>
      </text>
    </comment>
    <comment ref="N18" authorId="0">
      <text>
        <r>
          <rPr>
            <sz val="9"/>
            <color rgb="FF000000"/>
            <rFont val="HELVETICA LIGHT"/>
            <family val="34"/>
          </rPr>
          <t>altezza alberi a maturità &gt;18m</t>
        </r>
      </text>
    </comment>
    <comment ref="G19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il monitoraggio in continuo di almeno uno dei parametri sopra elencati e viene garantita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G20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si effettua il recupero di almeno il 25 % della portata totale dell’effluente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1" authorId="2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aumentare la concentrazione di sostanza organica nel suolo e a favorire la rigenerazione ecologica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ridurre la quantità di superfici impermeabilizzanti, almeno del 10% rispetto alla superficie totale dell’intervento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ricorrendo a studi pregressi o a dati reperibili nella letteratura scientifica, la PBS è in grado di:
</t>
        </r>
        <r>
          <rPr>
            <sz val="9"/>
            <color rgb="FF000000"/>
            <rFont val="HELVETICA LIGHT"/>
            <family val="34"/>
          </rPr>
          <t xml:space="preserve">o Ridurre le concentrazioni al di sotto della Tabella 1B (nell’Allegato 5 al Titolo V della Parte quarta del D.Lgs. 152/06) se l’area è classificata ad “Uso commerciale e industriale”
</t>
        </r>
        <r>
          <rPr>
            <sz val="9"/>
            <color rgb="FF000000"/>
            <rFont val="HELVETICA LIGHT"/>
            <family val="34"/>
          </rPr>
          <t>o Ridurre le concentrazioni di almeno uno dei contaminanti (CSC riportati nella tabella 1</t>
        </r>
        <r>
          <rPr>
            <sz val="9"/>
            <color rgb="FF000000"/>
            <rFont val="Tahoma"/>
            <family val="34"/>
          </rPr>
          <t>°</t>
        </r>
        <r>
          <rPr>
            <sz val="9"/>
            <color rgb="FF000000"/>
            <rFont val="HELVETICA LIGHT"/>
            <family val="34"/>
          </rPr>
          <t xml:space="preserve"> al Titolo V della Parte quarta del D.lgs 152/06) di almeno il 10% in un orizzonte temporale di 5 anni, se il sito è classificato “uso verde pubblico, privato e residenziale”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6" authorId="3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del settore la PBS ha ricadute sul benessere psicologico dei soggetti a cui è rivolta.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offre la possibilità di svolgere attività fisica all’aperto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
</t>
        </r>
      </text>
    </comment>
    <comment ref="G3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contiene degli spazi fruibili dal pubblico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con l’intervento sono previste attività divulgative volte all’informazione e alla sensibilizzazione degli utenti rispetto ai temi di sostenibilità ambientale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coinvolgere direttamente gli utenti ai quali è destinato l’intervento attraverso lo svolgimento di attività di natura pratica volte alla sua preservazione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attività che consentono ai fruitori di sviluppare una sensibilità nei confronti dell’educazione alimentare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promuove l’interazione tra uomo e ambiente naturale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35" authorId="4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3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svolge una funzione di assorbimento acustico (sia in ambienti esterni che indoor).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la PBS incrementa l’isolamento acustico tra due ambienti o tra ambiente esterno e interno.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sulla base delle informazioni reperibili in letteratura o sulla base di calcoli specifici, la PBS consente di ridurre il tempo di riverbero (misurato come parametro T60 secondo Sabine, applicando le normative ISO relative).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l’impiego di specie con emissione odorigena piacevole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mitigare l’effetto dell’irraggiamento solare sulle superfici di edifici o superfici calpestabili (ad es., pavimentazioni).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2" authorId="5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è in grado di contribuire ad un arricchimento della biodiversità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5" authorId="6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consente di assicurare una produzione di almeno 3 tipologie colturali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offrire una produzione di alimenti per almeno 9 mesi l’anno.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generare benefici economici o creazione di posti di lavoro all’interno del contesto in cui è inserita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50" authorId="7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6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contiene elementi che sono controllati da un sistema che permette l’automazione di alcune operazioni (es., impianto di irrigazione, accensione e spegnimento dell’impianto di illuminazione)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l’installazione di un sistema di sensori che consente di monitorare la funzionalità degli impianti. Deve essere garantita (anche solo in parte) la fruibilità dei dati di interesse generale a tutti gli utenti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sistemi e tecniche a basso livello di manutenzione e a ridotto consumo di input (fertilizzanti, pesticidi etc.)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specie a basso livello di manutenzione (potature, sistemi di supporto, etc)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 una qualunque percentuale di acqua piovana rispetto all’acqua potabile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6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tale percentuale supera il 50%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applicano dei sistemi per il riuso delle acque irrigue e/o acque reflue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specie a bassa richiesta idrica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7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energie da fonti rinnovabili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  <comment ref="G7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sistemi ed impianti a basso consumo energetico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</commentList>
</comments>
</file>

<file path=xl/comments7.xml><?xml version="1.0" encoding="utf-8"?>
<comments xmlns="http://schemas.openxmlformats.org/spreadsheetml/2006/main">
  <authors>
    <author>PACINI FABRIZIO (RUO)</author>
    <author>tc={094DFD76-5372-4253-A2DD-2101D206DE3E}</author>
    <author>tc={8BA69D39-B963-44D3-AB54-E16841F5C069}</author>
    <author>tc={52E1DDE8-04C6-4463-B9AE-F4A1B3A86E94}</author>
    <author>tc={83EFB8BA-4025-45E6-BD7F-EDE92C604A92}</author>
    <author>tc={CAC5AE73-43D9-494E-972D-F1D47BCFFE49}</author>
    <author>tc={C0E805B1-A40B-477B-B343-9DBCCDA0AF76}</author>
    <author>tc={24751B02-5572-4EEC-BC7C-48AEC7B5AFB8}</author>
  </authors>
  <commentList>
    <comment ref="N7" authorId="0">
      <text>
        <r>
          <rPr>
            <sz val="9"/>
            <color rgb="FF000000"/>
            <rFont val="HELVETICA LIGHT"/>
            <family val="34"/>
          </rPr>
          <t>Rientrano in questa sezione anche gli arbusti/alberi messi a dimora sulle facciate</t>
        </r>
      </text>
    </comment>
    <comment ref="G9" authorId="0">
      <text>
        <r>
          <rPr>
            <sz val="9"/>
            <color rgb="FF000000"/>
            <rFont val="HELVETICA LIGHT"/>
            <family val="34"/>
          </rPr>
          <t xml:space="preserve">Il punteggio attribuibile al presente indice vale:
</t>
        </r>
        <r>
          <rPr>
            <sz val="9"/>
            <color rgb="FF000000"/>
            <rFont val="HELVETICA LIGHT"/>
            <family val="34"/>
          </rPr>
          <t xml:space="preserve">• 1, se, ricorrendo alle informazioni reperibili nella letteratura scientifica, è dimostrato che la PBS è in grado di ridurre il parametro TVOC di almeno il 5%
</t>
        </r>
        <r>
          <rPr>
            <sz val="9"/>
            <color rgb="FF000000"/>
            <rFont val="HELVETICA LIGHT"/>
            <family val="34"/>
          </rPr>
          <t>• 0, se la riduzione è inferiore al 5% o non applicabile.</t>
        </r>
      </text>
    </comment>
    <comment ref="G10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è in grado di apportare una riduzione delle concentrazioni di almeno uno dei contaminanti menzionati (PM, O3, NOx, SOx), sulla base delle informazioni reperibili in letteratura.
</t>
        </r>
        <r>
          <rPr>
            <sz val="9"/>
            <color rgb="FF000000"/>
            <rFont val="HELVETICA LIGHT"/>
            <family val="34"/>
          </rPr>
          <t xml:space="preserve">• 0, se la PBS non produce effetti su questi parametri
</t>
        </r>
      </text>
    </comment>
    <comment ref="G11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l’installazione di sensori ambientali in grado di monitorare almeno uno dei contaminanti descritti (PM, VOC, O3, NOx, SOx) e garantire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H12" authorId="1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14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BOD5 al di sotto di 25 mg/L e del COD al di sotto di 125 mg/L.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4" authorId="0">
      <text>
        <r>
          <rPr>
            <sz val="9"/>
            <color rgb="FF000000"/>
            <rFont val="HELVETICA LIGHT"/>
            <family val="34"/>
          </rPr>
          <t>altezza a maturità &lt;12 m</t>
        </r>
      </text>
    </comment>
    <comment ref="G15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SST al di sotto di 35 mg/L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16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dell’azoto totale al di sotto di 15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6" authorId="0">
      <text>
        <r>
          <rPr>
            <sz val="9"/>
            <color rgb="FF000000"/>
            <rFont val="HELVETICA LIGHT"/>
            <family val="34"/>
          </rPr>
          <t>altezza alberi a maturità 12-18m</t>
        </r>
      </text>
    </comment>
    <comment ref="G17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fosforo totale &lt; 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</t>
        </r>
      </text>
    </comment>
    <comment ref="G18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prevede il convogliamento delle acque di runoff dalle superfici impermeabili (tetti, coperture, etc.) verso l’impianto di fitodepurazione 
</t>
        </r>
        <r>
          <rPr>
            <sz val="9"/>
            <color rgb="FF000000"/>
            <rFont val="HELVETICA LIGHT"/>
            <family val="34"/>
          </rPr>
          <t>•   0, se il criterio non è soddisfatto o è non applicabile.</t>
        </r>
      </text>
    </comment>
    <comment ref="N18" authorId="0">
      <text>
        <r>
          <rPr>
            <sz val="9"/>
            <color rgb="FF000000"/>
            <rFont val="HELVETICA LIGHT"/>
            <family val="34"/>
          </rPr>
          <t>altezza alberi a maturità &gt;18m</t>
        </r>
      </text>
    </comment>
    <comment ref="G19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il monitoraggio in continuo di almeno uno dei parametri sopra elencati e viene garantita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G20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si effettua il recupero di almeno il 25 % della portata totale dell’effluente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1" authorId="2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aumentare la concentrazione di sostanza organica nel suolo e a favorire la rigenerazione ecologica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ridurre la quantità di superfici impermeabilizzanti, almeno del 10% rispetto alla superficie totale dell’intervento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ricorrendo a studi pregressi o a dati reperibili nella letteratura scientifica, la PBS è in grado di:
</t>
        </r>
        <r>
          <rPr>
            <sz val="9"/>
            <color rgb="FF000000"/>
            <rFont val="HELVETICA LIGHT"/>
            <family val="34"/>
          </rPr>
          <t xml:space="preserve">o Ridurre le concentrazioni al di sotto della Tabella 1B (nell’Allegato 5 al Titolo V della Parte quarta del D.Lgs. 152/06) se l’area è classificata ad “Uso commerciale e industriale”
</t>
        </r>
        <r>
          <rPr>
            <sz val="9"/>
            <color rgb="FF000000"/>
            <rFont val="HELVETICA LIGHT"/>
            <family val="34"/>
          </rPr>
          <t>o Ridurre le concentrazioni di almeno uno dei contaminanti (CSC riportati nella tabella 1</t>
        </r>
        <r>
          <rPr>
            <sz val="9"/>
            <color rgb="FF000000"/>
            <rFont val="Tahoma"/>
            <family val="34"/>
          </rPr>
          <t>°</t>
        </r>
        <r>
          <rPr>
            <sz val="9"/>
            <color rgb="FF000000"/>
            <rFont val="HELVETICA LIGHT"/>
            <family val="34"/>
          </rPr>
          <t xml:space="preserve"> al Titolo V della Parte quarta del D.lgs 152/06) di almeno il 10% in un orizzonte temporale di 5 anni, se il sito è classificato “uso verde pubblico, privato e residenziale”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6" authorId="3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del settore la PBS ha ricadute sul benessere psicologico dei soggetti a cui è rivolta.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offre la possibilità di svolgere attività fisica all’aperto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
</t>
        </r>
      </text>
    </comment>
    <comment ref="G3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contiene degli spazi fruibili dal pubblico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con l’intervento sono previste attività divulgative volte all’informazione e alla sensibilizzazione degli utenti rispetto ai temi di sostenibilità ambientale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coinvolgere direttamente gli utenti ai quali è destinato l’intervento attraverso lo svolgimento di attività di natura pratica volte alla sua preservazione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attività che consentono ai fruitori di sviluppare una sensibilità nei confronti dell’educazione alimentare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promuove l’interazione tra uomo e ambiente naturale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35" authorId="4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3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svolge una funzione di assorbimento acustico (sia in ambienti esterni che indoor).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la PBS incrementa l’isolamento acustico tra due ambienti o tra ambiente esterno e interno.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sulla base delle informazioni reperibili in letteratura o sulla base di calcoli specifici, la PBS consente di ridurre il tempo di riverbero (misurato come parametro T60 secondo Sabine, applicando le normative ISO relative).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l’impiego di specie con emissione odorigena piacevole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mitigare l’effetto dell’irraggiamento solare sulle superfici di edifici o superfici calpestabili (ad es., pavimentazioni).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2" authorId="5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è in grado di contribuire ad un arricchimento della biodiversità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5" authorId="6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consente di assicurare una produzione di almeno 3 tipologie colturali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offrire una produzione di alimenti per almeno 9 mesi l’anno.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generare benefici economici o creazione di posti di lavoro all’interno del contesto in cui è inserita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50" authorId="7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6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contiene elementi che sono controllati da un sistema che permette l’automazione di alcune operazioni (es., impianto di irrigazione, accensione e spegnimento dell’impianto di illuminazione)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l’installazione di un sistema di sensori che consente di monitorare la funzionalità degli impianti. Deve essere garantita (anche solo in parte) la fruibilità dei dati di interesse generale a tutti gli utenti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sistemi e tecniche a basso livello di manutenzione e a ridotto consumo di input (fertilizzanti, pesticidi etc.)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specie a basso livello di manutenzione (potature, sistemi di supporto, etc)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 una qualunque percentuale di acqua piovana rispetto all’acqua potabile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6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tale percentuale supera il 50%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applicano dei sistemi per il riuso delle acque irrigue e/o acque reflue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specie a bassa richiesta idrica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7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energie da fonti rinnovabili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  <comment ref="G7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sistemi ed impianti a basso consumo energetico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</commentList>
</comments>
</file>

<file path=xl/comments8.xml><?xml version="1.0" encoding="utf-8"?>
<comments xmlns="http://schemas.openxmlformats.org/spreadsheetml/2006/main">
  <authors>
    <author>PACINI FABRIZIO (RUO)</author>
    <author>tc={06C87AA9-C2FA-49D9-95AB-8BA41DCB97DD}</author>
    <author>tc={CE6CA677-91EE-410B-8462-72503F41EFF0}</author>
    <author>tc={EB08E1D8-1CF7-42E4-8A2D-740D305E7010}</author>
    <author>tc={49FCB7AC-C843-4CFE-88E8-A4EDFEF528EE}</author>
    <author>tc={72942674-8D2E-4811-A529-18D3C863CC32}</author>
    <author>tc={4A51857D-D806-4D0A-993D-50C8EB1AB4D2}</author>
    <author>tc={C8D0A1CB-C839-4A17-808F-AE02F2A8560E}</author>
  </authors>
  <commentList>
    <comment ref="N7" authorId="0">
      <text>
        <r>
          <rPr>
            <sz val="9"/>
            <color rgb="FF000000"/>
            <rFont val="HELVETICA LIGHT"/>
            <family val="34"/>
          </rPr>
          <t>Rientrano in questa sezione anche gli arbusti/alberi messi a dimora sulle facciate</t>
        </r>
      </text>
    </comment>
    <comment ref="G9" authorId="0">
      <text>
        <r>
          <rPr>
            <sz val="9"/>
            <color rgb="FF000000"/>
            <rFont val="HELVETICA LIGHT"/>
            <family val="34"/>
          </rPr>
          <t xml:space="preserve">Il punteggio attribuibile al presente indice vale:
</t>
        </r>
        <r>
          <rPr>
            <sz val="9"/>
            <color rgb="FF000000"/>
            <rFont val="HELVETICA LIGHT"/>
            <family val="34"/>
          </rPr>
          <t xml:space="preserve">• 1, se, ricorrendo alle informazioni reperibili nella letteratura scientifica, è dimostrato che la PBS è in grado di ridurre il parametro TVOC di almeno il 5%
</t>
        </r>
        <r>
          <rPr>
            <sz val="9"/>
            <color rgb="FF000000"/>
            <rFont val="HELVETICA LIGHT"/>
            <family val="34"/>
          </rPr>
          <t>• 0, se la riduzione è inferiore al 5% o non applicabile.</t>
        </r>
      </text>
    </comment>
    <comment ref="G10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è in grado di apportare una riduzione delle concentrazioni di almeno uno dei contaminanti menzionati (PM, O3, NOx, SOx), sulla base delle informazioni reperibili in letteratura.
</t>
        </r>
        <r>
          <rPr>
            <sz val="9"/>
            <color rgb="FF000000"/>
            <rFont val="HELVETICA LIGHT"/>
            <family val="34"/>
          </rPr>
          <t xml:space="preserve">• 0, se la PBS non produce effetti su questi parametri
</t>
        </r>
      </text>
    </comment>
    <comment ref="G11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l’installazione di sensori ambientali in grado di monitorare almeno uno dei contaminanti descritti (PM, VOC, O3, NOx, SOx) e garantire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H12" authorId="1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14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BOD5 al di sotto di 25 mg/L e del COD al di sotto di 125 mg/L.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4" authorId="0">
      <text>
        <r>
          <rPr>
            <sz val="9"/>
            <color rgb="FF000000"/>
            <rFont val="HELVETICA LIGHT"/>
            <family val="34"/>
          </rPr>
          <t>altezza a maturità &lt;12 m</t>
        </r>
      </text>
    </comment>
    <comment ref="G15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SST al di sotto di 35 mg/L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16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dell’azoto totale al di sotto di 15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6" authorId="0">
      <text>
        <r>
          <rPr>
            <sz val="9"/>
            <color rgb="FF000000"/>
            <rFont val="HELVETICA LIGHT"/>
            <family val="34"/>
          </rPr>
          <t>altezza alberi a maturità 12-18m</t>
        </r>
      </text>
    </comment>
    <comment ref="G17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fosforo totale &lt; 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</t>
        </r>
      </text>
    </comment>
    <comment ref="G18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prevede il convogliamento delle acque di runoff dalle superfici impermeabili (tetti, coperture, etc.) verso l’impianto di fitodepurazione 
</t>
        </r>
        <r>
          <rPr>
            <sz val="9"/>
            <color rgb="FF000000"/>
            <rFont val="HELVETICA LIGHT"/>
            <family val="34"/>
          </rPr>
          <t>•   0, se il criterio non è soddisfatto o è non applicabile.</t>
        </r>
      </text>
    </comment>
    <comment ref="N18" authorId="0">
      <text>
        <r>
          <rPr>
            <sz val="9"/>
            <color rgb="FF000000"/>
            <rFont val="HELVETICA LIGHT"/>
            <family val="34"/>
          </rPr>
          <t>altezza alberi a maturità &gt;18m</t>
        </r>
      </text>
    </comment>
    <comment ref="G19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il monitoraggio in continuo di almeno uno dei parametri sopra elencati e viene garantita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G20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si effettua il recupero di almeno il 25 % della portata totale dell’effluente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1" authorId="2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aumentare la concentrazione di sostanza organica nel suolo e a favorire la rigenerazione ecologica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ridurre la quantità di superfici impermeabilizzanti, almeno del 10% rispetto alla superficie totale dell’intervento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ricorrendo a studi pregressi o a dati reperibili nella letteratura scientifica, la PBS è in grado di:
</t>
        </r>
        <r>
          <rPr>
            <sz val="9"/>
            <color rgb="FF000000"/>
            <rFont val="HELVETICA LIGHT"/>
            <family val="34"/>
          </rPr>
          <t xml:space="preserve">o Ridurre le concentrazioni al di sotto della Tabella 1B (nell’Allegato 5 al Titolo V della Parte quarta del D.Lgs. 152/06) se l’area è classificata ad “Uso commerciale e industriale”
</t>
        </r>
        <r>
          <rPr>
            <sz val="9"/>
            <color rgb="FF000000"/>
            <rFont val="HELVETICA LIGHT"/>
            <family val="34"/>
          </rPr>
          <t>o Ridurre le concentrazioni di almeno uno dei contaminanti (CSC riportati nella tabella 1</t>
        </r>
        <r>
          <rPr>
            <sz val="9"/>
            <color rgb="FF000000"/>
            <rFont val="Tahoma"/>
            <family val="34"/>
          </rPr>
          <t>°</t>
        </r>
        <r>
          <rPr>
            <sz val="9"/>
            <color rgb="FF000000"/>
            <rFont val="HELVETICA LIGHT"/>
            <family val="34"/>
          </rPr>
          <t xml:space="preserve"> al Titolo V della Parte quarta del D.lgs 152/06) di almeno il 10% in un orizzonte temporale di 5 anni, se il sito è classificato “uso verde pubblico, privato e residenziale”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6" authorId="3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del settore la PBS ha ricadute sul benessere psicologico dei soggetti a cui è rivolta.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offre la possibilità di svolgere attività fisica all’aperto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
</t>
        </r>
      </text>
    </comment>
    <comment ref="G3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contiene degli spazi fruibili dal pubblico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con l’intervento sono previste attività divulgative volte all’informazione e alla sensibilizzazione degli utenti rispetto ai temi di sostenibilità ambientale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coinvolgere direttamente gli utenti ai quali è destinato l’intervento attraverso lo svolgimento di attività di natura pratica volte alla sua preservazione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attività che consentono ai fruitori di sviluppare una sensibilità nei confronti dell’educazione alimentare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promuove l’interazione tra uomo e ambiente naturale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35" authorId="4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3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svolge una funzione di assorbimento acustico (sia in ambienti esterni che indoor).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la PBS incrementa l’isolamento acustico tra due ambienti o tra ambiente esterno e interno.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sulla base delle informazioni reperibili in letteratura o sulla base di calcoli specifici, la PBS consente di ridurre il tempo di riverbero (misurato come parametro T60 secondo Sabine, applicando le normative ISO relative).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l’impiego di specie con emissione odorigena piacevole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mitigare l’effetto dell’irraggiamento solare sulle superfici di edifici o superfici calpestabili (ad es., pavimentazioni).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2" authorId="5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è in grado di contribuire ad un arricchimento della biodiversità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5" authorId="6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consente di assicurare una produzione di almeno 3 tipologie colturali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offrire una produzione di alimenti per almeno 9 mesi l’anno.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generare benefici economici o creazione di posti di lavoro all’interno del contesto in cui è inserita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50" authorId="7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6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contiene elementi che sono controllati da un sistema che permette l’automazione di alcune operazioni (es., impianto di irrigazione, accensione e spegnimento dell’impianto di illuminazione)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l’installazione di un sistema di sensori che consente di monitorare la funzionalità degli impianti. Deve essere garantita (anche solo in parte) la fruibilità dei dati di interesse generale a tutti gli utenti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sistemi e tecniche a basso livello di manutenzione e a ridotto consumo di input (fertilizzanti, pesticidi etc.)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specie a basso livello di manutenzione (potature, sistemi di supporto, etc)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 una qualunque percentuale di acqua piovana rispetto all’acqua potabile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6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tale percentuale supera il 50%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applicano dei sistemi per il riuso delle acque irrigue e/o acque reflue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specie a bassa richiesta idrica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7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energie da fonti rinnovabili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  <comment ref="G7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sistemi ed impianti a basso consumo energetico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</commentList>
</comments>
</file>

<file path=xl/comments9.xml><?xml version="1.0" encoding="utf-8"?>
<comments xmlns="http://schemas.openxmlformats.org/spreadsheetml/2006/main">
  <authors>
    <author>PACINI FABRIZIO (RUO)</author>
    <author>tc={B506FC37-5A22-476F-BD5F-AC10381CD866}</author>
    <author>tc={8E9C3E7C-DE90-4221-9961-51D1DBBE0DA0}</author>
    <author>tc={0AD879DF-6CAF-48E0-9A23-ADD3F2524D7C}</author>
    <author>tc={1248F713-E525-41D0-8F85-8BA1C050A6FA}</author>
    <author>tc={990BC494-1A0A-49AF-AF8D-415795161094}</author>
    <author>tc={32401664-AE2D-42F5-ADD1-893557E057ED}</author>
    <author>tc={6C8ECFDA-5287-4A62-87DA-E23D35F135A3}</author>
  </authors>
  <commentList>
    <comment ref="N7" authorId="0">
      <text>
        <r>
          <rPr>
            <sz val="9"/>
            <color rgb="FF000000"/>
            <rFont val="HELVETICA LIGHT"/>
            <family val="34"/>
          </rPr>
          <t>Rientrano in questa sezione anche gli arbusti/alberi messi a dimora sulle facciate</t>
        </r>
      </text>
    </comment>
    <comment ref="G9" authorId="0">
      <text>
        <r>
          <rPr>
            <sz val="9"/>
            <color rgb="FF000000"/>
            <rFont val="HELVETICA LIGHT"/>
            <family val="34"/>
          </rPr>
          <t xml:space="preserve">Il punteggio attribuibile al presente indice vale:
</t>
        </r>
        <r>
          <rPr>
            <sz val="9"/>
            <color rgb="FF000000"/>
            <rFont val="HELVETICA LIGHT"/>
            <family val="34"/>
          </rPr>
          <t xml:space="preserve">• 1, se, ricorrendo alle informazioni reperibili nella letteratura scientifica, è dimostrato che la PBS è in grado di ridurre il parametro TVOC di almeno il 5%
</t>
        </r>
        <r>
          <rPr>
            <sz val="9"/>
            <color rgb="FF000000"/>
            <rFont val="HELVETICA LIGHT"/>
            <family val="34"/>
          </rPr>
          <t>• 0, se la riduzione è inferiore al 5% o non applicabile.</t>
        </r>
      </text>
    </comment>
    <comment ref="G10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è in grado di apportare una riduzione delle concentrazioni di almeno uno dei contaminanti menzionati (PM, O3, NOx, SOx), sulla base delle informazioni reperibili in letteratura.
</t>
        </r>
        <r>
          <rPr>
            <sz val="9"/>
            <color rgb="FF000000"/>
            <rFont val="HELVETICA LIGHT"/>
            <family val="34"/>
          </rPr>
          <t xml:space="preserve">• 0, se la PBS non produce effetti su questi parametri
</t>
        </r>
      </text>
    </comment>
    <comment ref="G11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l’installazione di sensori ambientali in grado di monitorare almeno uno dei contaminanti descritti (PM, VOC, O3, NOx, SOx) e garantire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H12" authorId="1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14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BOD5 al di sotto di 25 mg/L e del COD al di sotto di 125 mg/L.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4" authorId="0">
      <text>
        <r>
          <rPr>
            <sz val="9"/>
            <color rgb="FF000000"/>
            <rFont val="HELVETICA LIGHT"/>
            <family val="34"/>
          </rPr>
          <t>altezza a maturità &lt;12 m</t>
        </r>
      </text>
    </comment>
    <comment ref="G15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SST al di sotto di 35 mg/L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16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dell’azoto totale al di sotto di 15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N16" authorId="0">
      <text>
        <r>
          <rPr>
            <sz val="9"/>
            <color rgb="FF000000"/>
            <rFont val="HELVETICA LIGHT"/>
            <family val="34"/>
          </rPr>
          <t>altezza alberi a maturità 12-18m</t>
        </r>
      </text>
    </comment>
    <comment ref="G17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in grado di ridurre la concentrazione del fosforo totale &lt; 5 mg/L 
</t>
        </r>
        <r>
          <rPr>
            <sz val="9"/>
            <color rgb="FF000000"/>
            <rFont val="HELVETICA LIGHT"/>
            <family val="34"/>
          </rPr>
          <t>• 0, se il criterio non è soddisfatto o è non applicabile</t>
        </r>
      </text>
    </comment>
    <comment ref="G18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la PBS è prevede il convogliamento delle acque di runoff dalle superfici impermeabili (tetti, coperture, etc.) verso l’impianto di fitodepurazione 
</t>
        </r>
        <r>
          <rPr>
            <sz val="9"/>
            <color rgb="FF000000"/>
            <rFont val="HELVETICA LIGHT"/>
            <family val="34"/>
          </rPr>
          <t>•   0, se il criterio non è soddisfatto o è non applicabile.</t>
        </r>
      </text>
    </comment>
    <comment ref="N18" authorId="0">
      <text>
        <r>
          <rPr>
            <sz val="9"/>
            <color rgb="FF000000"/>
            <rFont val="HELVETICA LIGHT"/>
            <family val="34"/>
          </rPr>
          <t>altezza alberi a maturità &gt;18m</t>
        </r>
      </text>
    </comment>
    <comment ref="G19" authorId="0">
      <text>
        <r>
          <rPr>
            <sz val="9"/>
            <color rgb="FF000000"/>
            <rFont val="HELVETICA LIGHT"/>
            <family val="34"/>
          </rPr>
          <t xml:space="preserve">Il punteggio attribuibile all’indice sopra descritto vale:
</t>
        </r>
        <r>
          <rPr>
            <sz val="9"/>
            <color rgb="FF000000"/>
            <rFont val="HELVETICA LIGHT"/>
            <family val="34"/>
          </rPr>
          <t xml:space="preserve">• 1, se, la PBS prevede il monitoraggio in continuo di almeno uno dei parametri sopra elencati e viene garantita la fruibilità dei risultati da parte del pubblico.
</t>
        </r>
        <r>
          <rPr>
            <sz val="9"/>
            <color rgb="FF000000"/>
            <rFont val="HELVETICA LIGHT"/>
            <family val="34"/>
          </rPr>
          <t>• 0, se la condizione appena descritta non è soddisfatta</t>
        </r>
      </text>
    </comment>
    <comment ref="G20" authorId="0">
      <text>
        <r>
          <rPr>
            <sz val="9"/>
            <color rgb="FF000000"/>
            <rFont val="HELVETICA LIGHT"/>
            <family val="34"/>
          </rPr>
          <t xml:space="preserve">Il punteggio attribuibile al criterio sopra descritto pertanto vale:
</t>
        </r>
        <r>
          <rPr>
            <sz val="9"/>
            <color rgb="FF000000"/>
            <rFont val="HELVETICA LIGHT"/>
            <family val="34"/>
          </rPr>
          <t xml:space="preserve">• 1, se, si effettua il recupero di almeno il 25 % della portata totale dell’effluente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1" authorId="2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aumentare la concentrazione di sostanza organica nel suolo e a favorire la rigenerazione ecologica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ridurre la quantità di superfici impermeabilizzanti, almeno del 10% rispetto alla superficie totale dell’intervento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ricorrendo a studi pregressi o a dati reperibili nella letteratura scientifica, la PBS è in grado di:
</t>
        </r>
        <r>
          <rPr>
            <sz val="9"/>
            <color rgb="FF000000"/>
            <rFont val="HELVETICA LIGHT"/>
            <family val="34"/>
          </rPr>
          <t xml:space="preserve">o Ridurre le concentrazioni al di sotto della Tabella 1B (nell’Allegato 5 al Titolo V della Parte quarta del D.Lgs. 152/06) se l’area è classificata ad “Uso commerciale e industriale”
</t>
        </r>
        <r>
          <rPr>
            <sz val="9"/>
            <color rgb="FF000000"/>
            <rFont val="HELVETICA LIGHT"/>
            <family val="34"/>
          </rPr>
          <t>o Ridurre le concentrazioni di almeno uno dei contaminanti (CSC riportati nella tabella 1</t>
        </r>
        <r>
          <rPr>
            <sz val="9"/>
            <color rgb="FF000000"/>
            <rFont val="Tahoma"/>
            <family val="34"/>
          </rPr>
          <t>°</t>
        </r>
        <r>
          <rPr>
            <sz val="9"/>
            <color rgb="FF000000"/>
            <rFont val="HELVETICA LIGHT"/>
            <family val="34"/>
          </rPr>
          <t xml:space="preserve"> al Titolo V della Parte quarta del D.lgs 152/06) di almeno il 10% in un orizzonte temporale di 5 anni, se il sito è classificato “uso verde pubblico, privato e residenziale”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H26" authorId="3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2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del settore la PBS ha ricadute sul benessere psicologico dei soggetti a cui è rivolta.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2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offre la possibilità di svolgere attività fisica all’aperto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
</t>
        </r>
      </text>
    </comment>
    <comment ref="G3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contiene degli spazi fruibili dal pubblico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con l’intervento sono previste attività divulgative volte all’informazione e alla sensibilizzazione degli utenti rispetto ai temi di sostenibilità ambientale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coinvolgere direttamente gli utenti ai quali è destinato l’intervento attraverso lo svolgimento di attività di natura pratica volte alla sua preservazione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attività che consentono ai fruitori di sviluppare una sensibilità nei confronti dell’educazione alimentare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promuove l’interazione tra uomo e ambiente naturale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35" authorId="4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3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svolge una funzione di assorbimento acustico (sia in ambienti esterni che indoor).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3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sulla base di informazioni presenti nella letteratura scientifica la PBS incrementa l’isolamento acustico tra due ambienti o tra ambiente esterno e interno.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3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sulla base delle informazioni reperibili in letteratura o sulla base di calcoli specifici, la PBS consente di ridurre il tempo di riverbero (misurato come parametro T60 secondo Sabine, applicando le normative ISO relative).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l’impiego di specie con emissione odorigena piacevole
</t>
        </r>
        <r>
          <rPr>
            <sz val="9"/>
            <color rgb="FF000000"/>
            <rFont val="HELVETICA LIGHT"/>
            <family val="34"/>
          </rPr>
          <t>• 0, se il criterio non è soddisfatto o è non applicabile.</t>
        </r>
      </text>
    </comment>
    <comment ref="G4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mitigare l’effetto dell’irraggiamento solare sulle superfici di edifici o superfici calpestabili (ad es., pavimentazioni).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2" authorId="5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4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è possibile dimostrare che la PBS è in grado di contribuire ad un arricchimento della biodiversità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45" authorId="6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4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consente di assicurare una produzione di almeno 3 tipologie colturali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è in grado di offrire una produzione di alimenti per almeno 9 mesi l’anno.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49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è in grado di generare benefici economici o creazione di posti di lavoro all’interno del contesto in cui è inserita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H50" authorId="7">
      <text>
        <r>
          <rPr>
            <sz val="11"/>
            <color theme="1"/>
            <rFont val="Calibri"/>
            <family val="2"/>
            <scheme val="minor"/>
          </rPr>
          <t>[Commento in thread]
La versione di Excel in uso consente di leggere questo commento in thread, ma tutte le modifiche a esso apportate verranno rimosse se il file viene aperto in una versione più recente di Excel. Ulteriori informazioni: https://go.microsoft.com/fwlink/?linkid=870924
Commento:
valore normalizzato del tema</t>
        </r>
      </text>
    </comment>
    <comment ref="G6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se, la PBS contiene elementi che sono controllati da un sistema che permette l’automazione di alcune operazioni (es., impianto di irrigazione, accensione e spegnimento dell’impianto di illuminazione)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l’intervento prevede l’installazione di un sistema di sensori che consente di monitorare la funzionalità degli impianti. Deve essere garantita (anche solo in parte) la fruibilità dei dati di interesse generale a tutti gli utenti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2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sistemi e tecniche a basso livello di manutenzione e a ridotto consumo di input (fertilizzanti, pesticidi etc.) 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3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la PBS prevede l’impiego di specie a basso livello di manutenzione (potature, sistemi di supporto, etc)
</t>
        </r>
        <r>
          <rPr>
            <sz val="9"/>
            <color rgb="FF000000"/>
            <rFont val="HELVETICA LIGHT"/>
            <family val="34"/>
          </rPr>
          <t xml:space="preserve">• 0, se il criterio non è soddisfatto o è non applicabile.
</t>
        </r>
      </text>
    </comment>
    <comment ref="G65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 una qualunque percentuale di acqua piovana rispetto all’acqua potabile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6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tale percentuale supera il 50%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7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applicano dei sistemi per il riuso delle acque irrigue e/o acque reflue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68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specie a bassa richiesta idrica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applicabili.
</t>
        </r>
      </text>
    </comment>
    <comment ref="G70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energie da fonti rinnovabili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  <comment ref="G71" authorId="0">
      <text>
        <r>
          <rPr>
            <sz val="9"/>
            <color rgb="FF000000"/>
            <rFont val="HELVETICA LIGHT"/>
            <family val="34"/>
          </rPr>
          <t xml:space="preserve">Il punteggio attribuibile a questo criterio vale:
</t>
        </r>
        <r>
          <rPr>
            <sz val="9"/>
            <color rgb="FF000000"/>
            <rFont val="HELVETICA LIGHT"/>
            <family val="34"/>
          </rPr>
          <t xml:space="preserve">• 1, se si impiegano sistemi ed impianti a basso consumo energetico
</t>
        </r>
        <r>
          <rPr>
            <sz val="9"/>
            <color rgb="FF000000"/>
            <rFont val="HELVETICA LIGHT"/>
            <family val="34"/>
          </rPr>
          <t xml:space="preserve">• 0, se i criteri non sono soddisfatti o sono non applicabili
</t>
        </r>
      </text>
    </comment>
  </commentList>
</comments>
</file>

<file path=xl/sharedStrings.xml><?xml version="1.0" encoding="utf-8"?>
<sst xmlns="http://schemas.openxmlformats.org/spreadsheetml/2006/main" count="1018" uniqueCount="130">
  <si>
    <t>BENEFICI</t>
  </si>
  <si>
    <t>Rimozione dell’inquinamento da composti organici volatili (VOC)</t>
  </si>
  <si>
    <t>Riduzione dei contaminanti atmosferici (PM, O3, NOx, SOx)</t>
  </si>
  <si>
    <t>Monitoraggio della qualità dell’aria</t>
  </si>
  <si>
    <t>Promozione dell’attività fisica all’aperto</t>
  </si>
  <si>
    <t>Costruzione di spazi fruibili</t>
  </si>
  <si>
    <t>Riuso delle acque irrigue e/o acque reflue</t>
  </si>
  <si>
    <t>Impiego di specie a bassa richiesta idrica</t>
  </si>
  <si>
    <t>Uso di sistemi ed impianti a basso consumo energetico</t>
  </si>
  <si>
    <t>ARIA</t>
  </si>
  <si>
    <t>ACQUA</t>
  </si>
  <si>
    <t>SUOLO</t>
  </si>
  <si>
    <t>MANUTENZIONE</t>
  </si>
  <si>
    <t>RISORSE - ACQUA</t>
  </si>
  <si>
    <t>RISORSE - ENERGIA</t>
  </si>
  <si>
    <t>Rigenerazione ecologica</t>
  </si>
  <si>
    <t>Preservazione della permeabilità del suolo</t>
  </si>
  <si>
    <t>Fitorimedio/bonifica del suolo</t>
  </si>
  <si>
    <t>COMFORT</t>
  </si>
  <si>
    <t>Comfort olfattivo</t>
  </si>
  <si>
    <t>Educazione alimentare</t>
  </si>
  <si>
    <t>Responsabilizzazione verso la cura del bene comune</t>
  </si>
  <si>
    <t xml:space="preserve">Biofilia </t>
  </si>
  <si>
    <t>BIODIVERSITA'</t>
  </si>
  <si>
    <t>Biodiversità</t>
  </si>
  <si>
    <t>Automazione</t>
  </si>
  <si>
    <t>Monitoraggio remoto</t>
  </si>
  <si>
    <t>Percentuale di uso dell’acqua piovana rispetto all’acqua potabile</t>
  </si>
  <si>
    <t>Abbattimento del BOD e COD</t>
  </si>
  <si>
    <t>Riduzione dei solidi sospesi (SST)</t>
  </si>
  <si>
    <t>Abbattimento dell’azoto</t>
  </si>
  <si>
    <t>Abbattimento del fosforo</t>
  </si>
  <si>
    <t>Trattamento delle acque di prima pioggia</t>
  </si>
  <si>
    <t>Monitoraggio della qualità delle acque</t>
  </si>
  <si>
    <t>Recupero e riutilizzo delle acque</t>
  </si>
  <si>
    <t>Benefici psicologici</t>
  </si>
  <si>
    <t>Assorbimento acustico</t>
  </si>
  <si>
    <t>Isolamento acustico</t>
  </si>
  <si>
    <t>Riduzione del tempo di riverbero</t>
  </si>
  <si>
    <t>Riduzione dell’irraggiamento solare</t>
  </si>
  <si>
    <t xml:space="preserve">TEMA </t>
  </si>
  <si>
    <t>SCORE</t>
  </si>
  <si>
    <t>TEMA</t>
  </si>
  <si>
    <t>AMBITO DI APPLICAZIONE</t>
  </si>
  <si>
    <t>Valore Normalizzato del Tema</t>
  </si>
  <si>
    <t>Compilabili</t>
  </si>
  <si>
    <t>Formula</t>
  </si>
  <si>
    <t>A</t>
  </si>
  <si>
    <t>Interventi di messa a dimora di piante</t>
  </si>
  <si>
    <t>Prato</t>
  </si>
  <si>
    <t>Arbusti</t>
  </si>
  <si>
    <t>B</t>
  </si>
  <si>
    <t>Interventi sul suolo e sulle superfici impermeabili</t>
  </si>
  <si>
    <t>Utilizzo di piante in ambiente indoor</t>
  </si>
  <si>
    <t>Produzione di cibo</t>
  </si>
  <si>
    <t>PBS1</t>
  </si>
  <si>
    <t>PBS2</t>
  </si>
  <si>
    <t>PBS3</t>
  </si>
  <si>
    <t>PBS4</t>
  </si>
  <si>
    <t>PBS5</t>
  </si>
  <si>
    <t>PBS6</t>
  </si>
  <si>
    <t>PBS7</t>
  </si>
  <si>
    <t>PBS8</t>
  </si>
  <si>
    <t>PBS9</t>
  </si>
  <si>
    <t>PBS10</t>
  </si>
  <si>
    <t>Impiego di tecniche di coltivazione a basso impatto</t>
  </si>
  <si>
    <t>Impiego di specie a bassa richiesta di manutenzione</t>
  </si>
  <si>
    <t>Intervento di Messa a Dimora delle Piante</t>
  </si>
  <si>
    <t>Intervento di Verde su Coperture</t>
  </si>
  <si>
    <t>Intervento di Verde Verticale</t>
  </si>
  <si>
    <t>Regimazione e Trattamento delle acque</t>
  </si>
  <si>
    <t>Tipi di intervento</t>
  </si>
  <si>
    <t>number of plants</t>
  </si>
  <si>
    <t>PBS 1</t>
  </si>
  <si>
    <t>Committente</t>
  </si>
  <si>
    <t>Progetto</t>
  </si>
  <si>
    <t>Luogo</t>
  </si>
  <si>
    <t>Dati Generali</t>
  </si>
  <si>
    <t>Referente</t>
  </si>
  <si>
    <t>PBS 2</t>
  </si>
  <si>
    <t>PBS 3</t>
  </si>
  <si>
    <t>PBS 4</t>
  </si>
  <si>
    <t>PBS 5</t>
  </si>
  <si>
    <t>PBS 6</t>
  </si>
  <si>
    <t>PBS 7</t>
  </si>
  <si>
    <t>PBS 8</t>
  </si>
  <si>
    <t>PBS 10</t>
  </si>
  <si>
    <t>PBS 9</t>
  </si>
  <si>
    <t>CIBO</t>
  </si>
  <si>
    <t>Diversificazione dell’offerta</t>
  </si>
  <si>
    <t>Continuità della produzione</t>
  </si>
  <si>
    <t>Beneficio economico</t>
  </si>
  <si>
    <t>Accettabilità della PBS</t>
  </si>
  <si>
    <t>Punteggio Parziale Benefici</t>
  </si>
  <si>
    <t>Punteggio Parziale Sostenibilità</t>
  </si>
  <si>
    <t>Punteggio Finale:</t>
  </si>
  <si>
    <t>Area totale di Intervento</t>
  </si>
  <si>
    <t>TOTALE</t>
  </si>
  <si>
    <t>RISULTATO DEL PROGETTO: URBAN JUNGLE FACTOR</t>
  </si>
  <si>
    <t>Area totale di Intervento:</t>
  </si>
  <si>
    <t>Superficie Ecologicamente Attiva:</t>
  </si>
  <si>
    <t>Superfici di Intervento</t>
  </si>
  <si>
    <t>Superficie ecologicamente attiva</t>
  </si>
  <si>
    <t xml:space="preserve">BONUS  Quantitativo </t>
  </si>
  <si>
    <t>numero PBS</t>
  </si>
  <si>
    <t>Factor</t>
  </si>
  <si>
    <t>da 2 a 3 PBS</t>
  </si>
  <si>
    <t>da 4 in su</t>
  </si>
  <si>
    <t>BONUS SCORE</t>
  </si>
  <si>
    <t>Informazione e sensibilizzazione</t>
  </si>
  <si>
    <t>Utilizzo di energia da fonti rinnovabili</t>
  </si>
  <si>
    <t>Tipo di Intervento:</t>
  </si>
  <si>
    <t>SALUTE &amp; BENESSERE</t>
  </si>
  <si>
    <t>Alberi di III grandezza</t>
  </si>
  <si>
    <t>Alberi di II grandezza</t>
  </si>
  <si>
    <t>Alberi di I grandezza</t>
  </si>
  <si>
    <t>Altro</t>
  </si>
  <si>
    <r>
      <t>m</t>
    </r>
    <r>
      <rPr>
        <vertAlign val="superscript"/>
        <sz val="11"/>
        <color theme="1"/>
        <rFont val="Helvetica"/>
      </rPr>
      <t>2</t>
    </r>
  </si>
  <si>
    <r>
      <t>m</t>
    </r>
    <r>
      <rPr>
        <b/>
        <vertAlign val="superscript"/>
        <sz val="11"/>
        <color theme="1"/>
        <rFont val="Helvetica"/>
      </rPr>
      <t>2</t>
    </r>
  </si>
  <si>
    <r>
      <t>Totale m</t>
    </r>
    <r>
      <rPr>
        <b/>
        <i/>
        <vertAlign val="superscript"/>
        <sz val="10"/>
        <color theme="1"/>
        <rFont val="Helvetica"/>
      </rPr>
      <t>2</t>
    </r>
  </si>
  <si>
    <r>
      <t>Acqua piovana/acqua potabile ≥</t>
    </r>
    <r>
      <rPr>
        <sz val="9.9"/>
        <color theme="1"/>
        <rFont val="Helvetica"/>
      </rPr>
      <t xml:space="preserve"> </t>
    </r>
    <r>
      <rPr>
        <sz val="11"/>
        <color theme="1"/>
        <rFont val="Helvetica"/>
      </rPr>
      <t>50%</t>
    </r>
  </si>
  <si>
    <t>UJF ≥0.30</t>
  </si>
  <si>
    <t>SALUTE E 
BENESSERE</t>
  </si>
  <si>
    <t>descrizione
 intervento:</t>
  </si>
  <si>
    <t>Sostenibilità dell'Intervento</t>
  </si>
  <si>
    <r>
      <t xml:space="preserve">Benefici
</t>
    </r>
    <r>
      <rPr>
        <sz val="11"/>
        <color theme="1"/>
        <rFont val="Helvetica"/>
      </rPr>
      <t>q</t>
    </r>
    <r>
      <rPr>
        <vertAlign val="subscript"/>
        <sz val="11"/>
        <color theme="1"/>
        <rFont val="Helvetica"/>
      </rPr>
      <t>b</t>
    </r>
    <r>
      <rPr>
        <sz val="11"/>
        <color theme="1"/>
        <rFont val="Helvetica"/>
      </rPr>
      <t xml:space="preserve"> (≥0.25)</t>
    </r>
  </si>
  <si>
    <r>
      <t xml:space="preserve">Indice 
</t>
    </r>
    <r>
      <rPr>
        <sz val="11"/>
        <color theme="1"/>
        <rFont val="Helvetica"/>
      </rPr>
      <t>q=q</t>
    </r>
    <r>
      <rPr>
        <vertAlign val="subscript"/>
        <sz val="11"/>
        <color theme="1"/>
        <rFont val="Helvetica"/>
      </rPr>
      <t>b</t>
    </r>
    <r>
      <rPr>
        <sz val="11"/>
        <color theme="1"/>
        <rFont val="Helvetica"/>
      </rPr>
      <t>+q</t>
    </r>
    <r>
      <rPr>
        <vertAlign val="subscript"/>
        <sz val="11"/>
        <color theme="1"/>
        <rFont val="Helvetica"/>
      </rPr>
      <t>s</t>
    </r>
  </si>
  <si>
    <t>Bonus:</t>
  </si>
  <si>
    <t xml:space="preserve">1 PBS </t>
  </si>
  <si>
    <r>
      <t>Sostenibilità</t>
    </r>
    <r>
      <rPr>
        <sz val="11"/>
        <color theme="1"/>
        <rFont val="Helvetica"/>
      </rPr>
      <t xml:space="preserve"> 
q</t>
    </r>
    <r>
      <rPr>
        <vertAlign val="subscript"/>
        <sz val="11"/>
        <color theme="1"/>
        <rFont val="Helvetica"/>
      </rPr>
      <t>s</t>
    </r>
    <r>
      <rPr>
        <sz val="11"/>
        <color theme="1"/>
        <rFont val="Helvetica"/>
      </rPr>
      <t>(≥0.25)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</si>
</sst>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35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Helvetica"/>
    </font>
    <font>
      <b/>
      <i/>
      <sz val="11"/>
      <color rgb="FFFF0000"/>
      <name val="Helvetica"/>
    </font>
    <font>
      <b/>
      <sz val="11"/>
      <color rgb="FF1C06C0"/>
      <name val="Helvetica"/>
    </font>
    <font>
      <b/>
      <sz val="11"/>
      <name val="Helvetica"/>
    </font>
    <font>
      <b/>
      <sz val="14"/>
      <name val="Helvetica"/>
    </font>
    <font>
      <b/>
      <sz val="11"/>
      <color theme="1"/>
      <name val="Helvetica"/>
    </font>
    <font>
      <b/>
      <i/>
      <sz val="10"/>
      <color theme="1"/>
      <name val="Helvetica"/>
    </font>
    <font>
      <vertAlign val="superscript"/>
      <sz val="11"/>
      <color theme="1"/>
      <name val="Helvetica"/>
    </font>
    <font>
      <b/>
      <sz val="12"/>
      <color theme="1"/>
      <name val="Helvetica"/>
    </font>
    <font>
      <b/>
      <vertAlign val="superscript"/>
      <sz val="11"/>
      <color theme="1"/>
      <name val="Helvetica"/>
    </font>
    <font>
      <b/>
      <i/>
      <vertAlign val="superscript"/>
      <sz val="10"/>
      <color theme="1"/>
      <name val="Helvetica"/>
    </font>
    <font>
      <i/>
      <sz val="10"/>
      <color theme="1"/>
      <name val="Helvetica"/>
    </font>
    <font>
      <sz val="9"/>
      <color theme="1"/>
      <name val="Helvetica"/>
    </font>
    <font>
      <b/>
      <sz val="11"/>
      <color rgb="FFFF0000"/>
      <name val="Helvetica"/>
    </font>
    <font>
      <sz val="11"/>
      <color theme="0"/>
      <name val="Helvetica"/>
    </font>
    <font>
      <sz val="11"/>
      <name val="Helvetica"/>
    </font>
    <font>
      <sz val="9.9"/>
      <color theme="1"/>
      <name val="Helvetica"/>
    </font>
    <font>
      <sz val="11"/>
      <color rgb="FFFF0000"/>
      <name val="Helvetica"/>
    </font>
    <font>
      <sz val="12"/>
      <color theme="1"/>
      <name val="Helvetica"/>
    </font>
    <font>
      <b/>
      <sz val="14"/>
      <color theme="1"/>
      <name val="Helvetica"/>
    </font>
    <font>
      <b/>
      <sz val="10"/>
      <color theme="1"/>
      <name val="Helvetica"/>
      <family val="2"/>
    </font>
    <font>
      <sz val="11"/>
      <color theme="1"/>
      <name val="Helvetica"/>
      <family val="2"/>
    </font>
    <font>
      <b/>
      <sz val="11"/>
      <color theme="1"/>
      <name val="Helvetica"/>
      <family val="2"/>
    </font>
    <font>
      <sz val="9"/>
      <color rgb="FF000000"/>
      <name val="HELVETICA LIGHT"/>
      <family val="34"/>
    </font>
    <font>
      <i/>
      <sz val="12"/>
      <color theme="1"/>
      <name val="Helvetica"/>
      <family val="2"/>
    </font>
    <font>
      <b/>
      <sz val="12"/>
      <color theme="1"/>
      <name val="Helvetica"/>
      <family val="2"/>
    </font>
    <font>
      <sz val="10"/>
      <color theme="1"/>
      <name val="Helvetica"/>
      <family val="2"/>
    </font>
    <font>
      <sz val="9"/>
      <color rgb="FF000000"/>
      <name val="Tahoma"/>
      <family val="34"/>
    </font>
    <font>
      <b/>
      <i/>
      <sz val="11"/>
      <color theme="1"/>
      <name val="Helvetica"/>
    </font>
    <font>
      <i/>
      <sz val="10"/>
      <name val="Helvetica"/>
    </font>
    <font>
      <vertAlign val="subscript"/>
      <sz val="11"/>
      <color theme="1"/>
      <name val="Helvetica"/>
    </font>
  </fonts>
  <fills count="9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2"/>
        <bgColor indexed="64"/>
      </patternFill>
    </fill>
  </fills>
  <borders count="19">
    <border>
      <left/>
      <right/>
      <top/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/>
      <bottom style="dashed">
        <color auto="1"/>
      </bottom>
      <diagonal/>
    </border>
    <border>
      <left/>
      <right/>
      <top style="dashed">
        <color auto="1"/>
      </top>
      <bottom/>
      <diagonal/>
    </border>
    <border>
      <left/>
      <right style="mediumDashed">
        <color auto="1"/>
      </right>
      <top/>
      <bottom/>
      <diagonal/>
    </border>
    <border>
      <left/>
      <right/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2" tint="-0.499984740745262"/>
      </right>
      <top/>
      <bottom/>
      <diagonal/>
    </border>
    <border>
      <left style="thin">
        <color theme="2" tint="-0.499984740745262"/>
      </left>
      <right/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/>
      <bottom style="thin">
        <color theme="1"/>
      </bottom>
      <diagonal/>
    </border>
    <border>
      <left style="thin">
        <color theme="0" tint="-0.249977111117893"/>
      </left>
      <right/>
      <top/>
      <bottom style="thin">
        <color theme="0" tint="-0.249977111117893"/>
      </bottom>
      <diagonal/>
    </border>
    <border>
      <left/>
      <right/>
      <top/>
      <bottom style="thin">
        <color theme="2" tint="-0.499984740745262"/>
      </bottom>
      <diagonal/>
    </border>
    <border>
      <left/>
      <right/>
      <top style="thin">
        <color theme="2" tint="-0.499984740745262"/>
      </top>
      <bottom/>
      <diagonal/>
    </border>
  </borders>
  <cellStyleXfs count="1">
    <xf numFmtId="0" fontId="0" fillId="0" borderId="0"/>
  </cellStyleXfs>
  <cellXfs count="180">
    <xf numFmtId="0" fontId="0" fillId="0" borderId="0" xfId="0"/>
    <xf numFmtId="0" fontId="4" fillId="0" borderId="0" xfId="0" applyFont="1" applyProtection="1">
      <protection hidden="1"/>
    </xf>
    <xf numFmtId="2" fontId="8" fillId="0" borderId="0" xfId="0" applyNumberFormat="1" applyFont="1" applyBorder="1" applyAlignment="1" applyProtection="1">
      <alignment horizontal="center" vertical="center"/>
      <protection hidden="1"/>
    </xf>
    <xf numFmtId="0" fontId="4" fillId="0" borderId="0" xfId="0" applyFont="1" applyBorder="1" applyProtection="1">
      <protection hidden="1"/>
    </xf>
    <xf numFmtId="0" fontId="9" fillId="0" borderId="0" xfId="0" applyFont="1" applyAlignment="1" applyProtection="1">
      <alignment horizontal="center" vertical="top"/>
      <protection hidden="1"/>
    </xf>
    <xf numFmtId="0" fontId="6" fillId="0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 applyAlignment="1" applyProtection="1">
      <protection hidden="1"/>
    </xf>
    <xf numFmtId="0" fontId="4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center"/>
      <protection hidden="1"/>
    </xf>
    <xf numFmtId="0" fontId="4" fillId="0" borderId="0" xfId="0" applyFont="1" applyBorder="1" applyAlignment="1" applyProtection="1">
      <alignment vertical="center"/>
    </xf>
    <xf numFmtId="0" fontId="4" fillId="0" borderId="0" xfId="0" applyFont="1" applyBorder="1" applyAlignment="1" applyProtection="1">
      <alignment horizontal="right" vertical="center"/>
      <protection hidden="1"/>
    </xf>
    <xf numFmtId="0" fontId="17" fillId="0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vertical="center"/>
      <protection hidden="1"/>
    </xf>
    <xf numFmtId="0" fontId="4" fillId="0" borderId="0" xfId="0" applyFont="1" applyAlignment="1" applyProtection="1">
      <alignment vertical="center"/>
      <protection hidden="1"/>
    </xf>
    <xf numFmtId="0" fontId="4" fillId="0" borderId="0" xfId="0" applyFont="1" applyBorder="1" applyAlignment="1" applyProtection="1">
      <alignment vertical="center"/>
      <protection hidden="1"/>
    </xf>
    <xf numFmtId="2" fontId="4" fillId="0" borderId="0" xfId="0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Alignment="1" applyProtection="1">
      <alignment vertical="center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2" fontId="4" fillId="0" borderId="0" xfId="0" applyNumberFormat="1" applyFont="1" applyAlignment="1" applyProtection="1">
      <alignment vertical="center"/>
      <protection hidden="1"/>
    </xf>
    <xf numFmtId="0" fontId="4" fillId="6" borderId="0" xfId="0" applyFont="1" applyFill="1" applyBorder="1" applyAlignment="1" applyProtection="1">
      <alignment horizontal="center" vertical="center"/>
      <protection locked="0"/>
    </xf>
    <xf numFmtId="0" fontId="4" fillId="6" borderId="5" xfId="0" applyFont="1" applyFill="1" applyBorder="1" applyAlignment="1" applyProtection="1">
      <alignment horizontal="center" vertical="center"/>
      <protection locked="0"/>
    </xf>
    <xf numFmtId="2" fontId="7" fillId="7" borderId="1" xfId="0" applyNumberFormat="1" applyFont="1" applyFill="1" applyBorder="1" applyAlignment="1" applyProtection="1">
      <alignment horizontal="center" vertical="center"/>
      <protection hidden="1"/>
    </xf>
    <xf numFmtId="164" fontId="4" fillId="3" borderId="5" xfId="0" applyNumberFormat="1" applyFont="1" applyFill="1" applyBorder="1" applyAlignment="1" applyProtection="1">
      <alignment horizontal="center" vertical="center"/>
      <protection hidden="1"/>
    </xf>
    <xf numFmtId="164" fontId="4" fillId="0" borderId="0" xfId="0" applyNumberFormat="1" applyFont="1" applyBorder="1" applyAlignment="1" applyProtection="1">
      <alignment horizontal="center" vertical="center"/>
      <protection hidden="1"/>
    </xf>
    <xf numFmtId="0" fontId="4" fillId="0" borderId="2" xfId="0" applyFont="1" applyFill="1" applyBorder="1" applyAlignment="1" applyProtection="1">
      <alignment horizontal="center" vertical="center"/>
      <protection hidden="1"/>
    </xf>
    <xf numFmtId="0" fontId="4" fillId="6" borderId="8" xfId="0" applyFont="1" applyFill="1" applyBorder="1" applyAlignment="1" applyProtection="1">
      <alignment horizontal="center" vertical="center"/>
      <protection locked="0"/>
    </xf>
    <xf numFmtId="0" fontId="4" fillId="6" borderId="10" xfId="0" applyFont="1" applyFill="1" applyBorder="1" applyAlignment="1" applyProtection="1">
      <alignment horizontal="center" vertical="center"/>
      <protection locked="0"/>
    </xf>
    <xf numFmtId="2" fontId="7" fillId="3" borderId="0" xfId="0" applyNumberFormat="1" applyFont="1" applyFill="1" applyBorder="1" applyAlignment="1" applyProtection="1">
      <alignment horizontal="center" vertical="center"/>
      <protection hidden="1"/>
    </xf>
    <xf numFmtId="164" fontId="4" fillId="3" borderId="10" xfId="0" applyNumberFormat="1" applyFont="1" applyFill="1" applyBorder="1" applyAlignment="1" applyProtection="1">
      <alignment horizontal="center" vertical="center"/>
      <protection hidden="1"/>
    </xf>
    <xf numFmtId="164" fontId="4" fillId="0" borderId="11" xfId="0" applyNumberFormat="1" applyFont="1" applyBorder="1" applyAlignment="1" applyProtection="1">
      <alignment horizontal="center" vertical="center"/>
      <protection hidden="1"/>
    </xf>
    <xf numFmtId="0" fontId="4" fillId="0" borderId="11" xfId="0" applyFont="1" applyFill="1" applyBorder="1" applyAlignment="1" applyProtection="1">
      <alignment horizontal="center" vertical="center"/>
      <protection hidden="1"/>
    </xf>
    <xf numFmtId="0" fontId="4" fillId="6" borderId="11" xfId="0" applyFont="1" applyFill="1" applyBorder="1" applyAlignment="1" applyProtection="1">
      <alignment horizontal="center" vertical="center"/>
      <protection locked="0"/>
    </xf>
    <xf numFmtId="0" fontId="24" fillId="0" borderId="0" xfId="0" applyFont="1" applyBorder="1" applyAlignment="1" applyProtection="1">
      <alignment horizontal="right" vertical="center" wrapText="1"/>
      <protection hidden="1"/>
    </xf>
    <xf numFmtId="0" fontId="6" fillId="6" borderId="0" xfId="0" applyFont="1" applyFill="1" applyBorder="1" applyAlignment="1" applyProtection="1">
      <alignment horizontal="center" vertical="center"/>
      <protection locked="0"/>
    </xf>
    <xf numFmtId="0" fontId="7" fillId="0" borderId="0" xfId="0" applyFont="1" applyBorder="1" applyAlignment="1" applyProtection="1">
      <alignment horizontal="center" vertical="center"/>
      <protection hidden="1"/>
    </xf>
    <xf numFmtId="0" fontId="25" fillId="0" borderId="0" xfId="0" applyFont="1" applyBorder="1" applyAlignment="1" applyProtection="1">
      <alignment horizontal="right"/>
      <protection hidden="1"/>
    </xf>
    <xf numFmtId="0" fontId="4" fillId="6" borderId="10" xfId="0" applyFont="1" applyFill="1" applyBorder="1" applyAlignment="1" applyProtection="1">
      <alignment horizontal="left" vertical="center"/>
      <protection locked="0"/>
    </xf>
    <xf numFmtId="0" fontId="4" fillId="3" borderId="10" xfId="0" applyFont="1" applyFill="1" applyBorder="1" applyAlignment="1" applyProtection="1">
      <alignment horizontal="center" vertical="center"/>
      <protection hidden="1"/>
    </xf>
    <xf numFmtId="0" fontId="17" fillId="0" borderId="18" xfId="0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vertical="center"/>
      <protection hidden="1"/>
    </xf>
    <xf numFmtId="0" fontId="15" fillId="0" borderId="0" xfId="0" applyFont="1" applyFill="1" applyBorder="1" applyAlignment="1" applyProtection="1">
      <alignment horizontal="center" vertical="center"/>
      <protection hidden="1"/>
    </xf>
    <xf numFmtId="1" fontId="6" fillId="0" borderId="0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Border="1" applyAlignment="1" applyProtection="1">
      <alignment vertical="center"/>
      <protection hidden="1"/>
    </xf>
    <xf numFmtId="0" fontId="21" fillId="0" borderId="0" xfId="0" applyFont="1" applyFill="1" applyBorder="1" applyAlignment="1" applyProtection="1">
      <alignment horizontal="center" vertical="center"/>
      <protection hidden="1"/>
    </xf>
    <xf numFmtId="2" fontId="21" fillId="0" borderId="0" xfId="0" applyNumberFormat="1" applyFont="1" applyFill="1" applyBorder="1" applyAlignment="1" applyProtection="1">
      <alignment horizontal="center" vertical="center"/>
      <protection hidden="1"/>
    </xf>
    <xf numFmtId="0" fontId="4" fillId="0" borderId="3" xfId="0" applyFont="1" applyFill="1" applyBorder="1" applyAlignment="1" applyProtection="1">
      <alignment vertical="center"/>
      <protection hidden="1"/>
    </xf>
    <xf numFmtId="0" fontId="4" fillId="0" borderId="10" xfId="0" applyFont="1" applyFill="1" applyBorder="1" applyAlignment="1" applyProtection="1">
      <alignment vertical="center"/>
      <protection hidden="1"/>
    </xf>
    <xf numFmtId="0" fontId="4" fillId="0" borderId="10" xfId="0" applyFont="1" applyFill="1" applyBorder="1" applyAlignment="1" applyProtection="1">
      <alignment horizontal="center" vertical="center"/>
      <protection hidden="1"/>
    </xf>
    <xf numFmtId="0" fontId="6" fillId="0" borderId="10" xfId="0" applyFont="1" applyFill="1" applyBorder="1" applyAlignment="1" applyProtection="1">
      <alignment vertical="center"/>
      <protection hidden="1"/>
    </xf>
    <xf numFmtId="0" fontId="7" fillId="0" borderId="0" xfId="0" applyFont="1" applyFill="1" applyBorder="1" applyAlignment="1" applyProtection="1">
      <alignment vertical="center"/>
      <protection hidden="1"/>
    </xf>
    <xf numFmtId="0" fontId="4" fillId="0" borderId="3" xfId="0" applyFont="1" applyBorder="1" applyAlignment="1" applyProtection="1">
      <alignment vertical="center"/>
      <protection hidden="1"/>
    </xf>
    <xf numFmtId="2" fontId="17" fillId="0" borderId="1" xfId="0" applyNumberFormat="1" applyFont="1" applyFill="1" applyBorder="1" applyAlignment="1" applyProtection="1">
      <alignment horizontal="center" vertical="center"/>
      <protection hidden="1"/>
    </xf>
    <xf numFmtId="0" fontId="17" fillId="0" borderId="0" xfId="0" applyFont="1" applyFill="1" applyBorder="1" applyAlignment="1" applyProtection="1">
      <alignment horizontal="right" vertical="center"/>
      <protection hidden="1"/>
    </xf>
    <xf numFmtId="0" fontId="5" fillId="0" borderId="6" xfId="0" applyFont="1" applyBorder="1" applyAlignment="1" applyProtection="1">
      <alignment vertical="center"/>
      <protection hidden="1"/>
    </xf>
    <xf numFmtId="0" fontId="5" fillId="0" borderId="6" xfId="0" applyFont="1" applyBorder="1" applyAlignment="1" applyProtection="1">
      <alignment horizontal="center" vertical="center"/>
      <protection hidden="1"/>
    </xf>
    <xf numFmtId="0" fontId="6" fillId="0" borderId="6" xfId="0" applyFont="1" applyBorder="1" applyAlignment="1" applyProtection="1">
      <alignment horizontal="center" vertical="center"/>
      <protection hidden="1"/>
    </xf>
    <xf numFmtId="0" fontId="6" fillId="0" borderId="6" xfId="0" applyFont="1" applyBorder="1" applyProtection="1">
      <protection hidden="1"/>
    </xf>
    <xf numFmtId="0" fontId="10" fillId="0" borderId="3" xfId="0" applyFont="1" applyFill="1" applyBorder="1" applyAlignment="1" applyProtection="1">
      <alignment horizontal="center" vertical="center"/>
      <protection hidden="1"/>
    </xf>
    <xf numFmtId="0" fontId="32" fillId="0" borderId="3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center" vertical="center"/>
      <protection hidden="1"/>
    </xf>
    <xf numFmtId="1" fontId="7" fillId="0" borderId="0" xfId="0" applyNumberFormat="1" applyFont="1" applyFill="1" applyBorder="1" applyAlignment="1" applyProtection="1">
      <alignment horizontal="center" vertical="center"/>
      <protection hidden="1"/>
    </xf>
    <xf numFmtId="2" fontId="7" fillId="8" borderId="10" xfId="0" applyNumberFormat="1" applyFont="1" applyFill="1" applyBorder="1" applyAlignment="1" applyProtection="1">
      <alignment vertical="center"/>
      <protection hidden="1"/>
    </xf>
    <xf numFmtId="0" fontId="22" fillId="0" borderId="0" xfId="0" applyFont="1" applyFill="1" applyBorder="1" applyAlignment="1" applyProtection="1">
      <alignment vertical="center" textRotation="90"/>
      <protection hidden="1"/>
    </xf>
    <xf numFmtId="0" fontId="12" fillId="0" borderId="0" xfId="0" applyFont="1" applyFill="1" applyBorder="1" applyAlignment="1" applyProtection="1">
      <alignment horizontal="center" vertical="center"/>
      <protection hidden="1"/>
    </xf>
    <xf numFmtId="2" fontId="22" fillId="0" borderId="0" xfId="0" applyNumberFormat="1" applyFont="1" applyFill="1" applyBorder="1" applyAlignment="1" applyProtection="1">
      <alignment horizontal="center" vertical="center"/>
      <protection hidden="1"/>
    </xf>
    <xf numFmtId="2" fontId="12" fillId="0" borderId="0" xfId="0" applyNumberFormat="1" applyFont="1" applyFill="1" applyBorder="1" applyAlignment="1" applyProtection="1">
      <alignment horizontal="center" vertical="center"/>
      <protection hidden="1"/>
    </xf>
    <xf numFmtId="2" fontId="4" fillId="0" borderId="10" xfId="0" applyNumberFormat="1" applyFont="1" applyFill="1" applyBorder="1" applyAlignment="1" applyProtection="1">
      <alignment horizontal="center" vertical="center"/>
      <protection hidden="1"/>
    </xf>
    <xf numFmtId="2" fontId="4" fillId="0" borderId="8" xfId="0" applyNumberFormat="1" applyFont="1" applyFill="1" applyBorder="1" applyAlignment="1" applyProtection="1">
      <alignment horizontal="center" vertical="center"/>
      <protection hidden="1"/>
    </xf>
    <xf numFmtId="0" fontId="9" fillId="0" borderId="10" xfId="0" applyFont="1" applyFill="1" applyBorder="1" applyAlignment="1" applyProtection="1">
      <alignment horizontal="left" vertical="center"/>
      <protection hidden="1"/>
    </xf>
    <xf numFmtId="0" fontId="9" fillId="0" borderId="8" xfId="0" applyFont="1" applyFill="1" applyBorder="1" applyAlignment="1" applyProtection="1">
      <alignment horizontal="left" vertical="center"/>
      <protection hidden="1"/>
    </xf>
    <xf numFmtId="0" fontId="9" fillId="0" borderId="0" xfId="0" applyFont="1" applyFill="1" applyBorder="1" applyAlignment="1" applyProtection="1">
      <alignment horizontal="left" vertical="center"/>
      <protection hidden="1"/>
    </xf>
    <xf numFmtId="0" fontId="12" fillId="0" borderId="0" xfId="0" applyFont="1" applyFill="1" applyBorder="1" applyAlignment="1" applyProtection="1">
      <alignment horizontal="left" vertical="center"/>
      <protection hidden="1"/>
    </xf>
    <xf numFmtId="2" fontId="9" fillId="0" borderId="0" xfId="0" applyNumberFormat="1" applyFont="1" applyFill="1" applyBorder="1" applyAlignment="1" applyProtection="1">
      <alignment horizontal="center" vertical="center"/>
      <protection hidden="1"/>
    </xf>
    <xf numFmtId="2" fontId="9" fillId="0" borderId="0" xfId="0" applyNumberFormat="1" applyFont="1" applyFill="1" applyBorder="1" applyAlignment="1" applyProtection="1">
      <alignment vertical="center"/>
      <protection hidden="1"/>
    </xf>
    <xf numFmtId="0" fontId="9" fillId="0" borderId="3" xfId="0" applyFont="1" applyFill="1" applyBorder="1" applyAlignment="1" applyProtection="1">
      <alignment horizontal="center" vertical="center" wrapText="1"/>
      <protection hidden="1"/>
    </xf>
    <xf numFmtId="0" fontId="9" fillId="0" borderId="6" xfId="0" applyFont="1" applyFill="1" applyBorder="1" applyAlignment="1" applyProtection="1">
      <alignment horizontal="center" vertical="center"/>
      <protection hidden="1"/>
    </xf>
    <xf numFmtId="0" fontId="4" fillId="0" borderId="10" xfId="0" applyFont="1" applyFill="1" applyBorder="1" applyAlignment="1" applyProtection="1">
      <alignment horizontal="left" vertical="center"/>
      <protection hidden="1"/>
    </xf>
    <xf numFmtId="0" fontId="4" fillId="0" borderId="8" xfId="0" applyFont="1" applyFill="1" applyBorder="1" applyAlignment="1" applyProtection="1">
      <alignment vertical="center"/>
      <protection hidden="1"/>
    </xf>
    <xf numFmtId="0" fontId="4" fillId="0" borderId="8" xfId="0" applyFont="1" applyFill="1" applyBorder="1" applyAlignment="1" applyProtection="1">
      <alignment horizontal="left" vertical="center"/>
      <protection hidden="1"/>
    </xf>
    <xf numFmtId="0" fontId="4" fillId="5" borderId="10" xfId="0" applyFont="1" applyFill="1" applyBorder="1" applyAlignment="1" applyProtection="1">
      <alignment horizontal="center" vertical="center"/>
      <protection locked="0"/>
    </xf>
    <xf numFmtId="0" fontId="4" fillId="5" borderId="0" xfId="0" applyFont="1" applyFill="1" applyBorder="1" applyAlignment="1" applyProtection="1">
      <alignment horizontal="center" vertical="center"/>
      <protection locked="0"/>
    </xf>
    <xf numFmtId="0" fontId="4" fillId="5" borderId="8" xfId="0" applyFont="1" applyFill="1" applyBorder="1" applyAlignment="1" applyProtection="1">
      <alignment horizontal="center" vertical="center"/>
      <protection locked="0"/>
    </xf>
    <xf numFmtId="0" fontId="4" fillId="5" borderId="11" xfId="0" applyFont="1" applyFill="1" applyBorder="1" applyAlignment="1" applyProtection="1">
      <alignment horizontal="center" vertical="center"/>
      <protection locked="0"/>
    </xf>
    <xf numFmtId="0" fontId="4" fillId="5" borderId="14" xfId="0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 vertical="center"/>
      <protection hidden="1"/>
    </xf>
    <xf numFmtId="0" fontId="9" fillId="0" borderId="5" xfId="0" applyFont="1" applyFill="1" applyBorder="1" applyAlignment="1" applyProtection="1">
      <alignment horizontal="center" vertical="center"/>
      <protection hidden="1"/>
    </xf>
    <xf numFmtId="0" fontId="4" fillId="0" borderId="0" xfId="0" applyFont="1" applyFill="1" applyBorder="1" applyAlignment="1" applyProtection="1">
      <alignment horizontal="right" vertical="center"/>
      <protection hidden="1"/>
    </xf>
    <xf numFmtId="2" fontId="22" fillId="0" borderId="0" xfId="0" applyNumberFormat="1" applyFont="1" applyFill="1" applyBorder="1" applyAlignment="1" applyProtection="1">
      <alignment horizontal="right" vertical="center"/>
      <protection hidden="1"/>
    </xf>
    <xf numFmtId="0" fontId="4" fillId="4" borderId="0" xfId="0" applyFont="1" applyFill="1" applyAlignment="1" applyProtection="1">
      <alignment horizontal="center" vertical="center"/>
      <protection hidden="1"/>
    </xf>
    <xf numFmtId="0" fontId="4" fillId="3" borderId="0" xfId="0" applyFont="1" applyFill="1" applyAlignment="1" applyProtection="1">
      <alignment horizontal="center" vertical="center"/>
      <protection hidden="1"/>
    </xf>
    <xf numFmtId="0" fontId="28" fillId="0" borderId="0" xfId="0" applyFont="1" applyBorder="1" applyAlignment="1" applyProtection="1">
      <alignment vertical="center"/>
      <protection hidden="1"/>
    </xf>
    <xf numFmtId="0" fontId="4" fillId="0" borderId="6" xfId="0" applyFont="1" applyBorder="1" applyAlignment="1" applyProtection="1">
      <alignment vertical="center"/>
      <protection hidden="1"/>
    </xf>
    <xf numFmtId="0" fontId="9" fillId="0" borderId="0" xfId="0" applyFont="1" applyAlignment="1" applyProtection="1">
      <alignment vertical="center"/>
      <protection hidden="1"/>
    </xf>
    <xf numFmtId="0" fontId="5" fillId="0" borderId="0" xfId="0" applyFont="1" applyBorder="1" applyAlignment="1" applyProtection="1">
      <alignment vertical="center"/>
      <protection hidden="1"/>
    </xf>
    <xf numFmtId="0" fontId="4" fillId="0" borderId="17" xfId="0" applyFont="1" applyBorder="1" applyAlignment="1" applyProtection="1">
      <alignment vertical="center"/>
      <protection hidden="1"/>
    </xf>
    <xf numFmtId="0" fontId="10" fillId="0" borderId="17" xfId="0" applyFont="1" applyBorder="1" applyAlignment="1" applyProtection="1">
      <alignment horizontal="center" vertical="center" wrapText="1"/>
      <protection hidden="1"/>
    </xf>
    <xf numFmtId="0" fontId="10" fillId="0" borderId="17" xfId="0" applyFont="1" applyBorder="1" applyAlignment="1" applyProtection="1">
      <alignment horizontal="center" vertical="center"/>
      <protection hidden="1"/>
    </xf>
    <xf numFmtId="0" fontId="4" fillId="0" borderId="4" xfId="0" applyFont="1" applyBorder="1" applyAlignment="1" applyProtection="1">
      <alignment vertical="center"/>
      <protection hidden="1"/>
    </xf>
    <xf numFmtId="0" fontId="15" fillId="0" borderId="0" xfId="0" applyFont="1" applyBorder="1" applyAlignment="1" applyProtection="1">
      <alignment horizontal="center" vertical="center"/>
      <protection hidden="1"/>
    </xf>
    <xf numFmtId="0" fontId="26" fillId="0" borderId="0" xfId="0" applyFont="1" applyBorder="1" applyAlignment="1" applyProtection="1">
      <alignment horizontal="right"/>
      <protection hidden="1"/>
    </xf>
    <xf numFmtId="0" fontId="26" fillId="0" borderId="0" xfId="0" applyFont="1" applyBorder="1" applyAlignment="1" applyProtection="1">
      <alignment horizontal="center"/>
      <protection hidden="1"/>
    </xf>
    <xf numFmtId="0" fontId="9" fillId="0" borderId="0" xfId="0" applyFont="1" applyBorder="1" applyAlignment="1" applyProtection="1">
      <alignment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26" fillId="0" borderId="12" xfId="0" applyFont="1" applyBorder="1" applyAlignment="1" applyProtection="1">
      <alignment horizontal="right" vertical="center"/>
      <protection hidden="1"/>
    </xf>
    <xf numFmtId="0" fontId="25" fillId="0" borderId="10" xfId="0" applyFont="1" applyBorder="1" applyAlignment="1" applyProtection="1">
      <alignment vertical="center"/>
      <protection hidden="1"/>
    </xf>
    <xf numFmtId="0" fontId="4" fillId="0" borderId="10" xfId="0" applyFont="1" applyBorder="1" applyAlignment="1" applyProtection="1">
      <alignment vertical="center"/>
      <protection hidden="1"/>
    </xf>
    <xf numFmtId="0" fontId="4" fillId="0" borderId="10" xfId="0" applyFont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vertical="center"/>
      <protection hidden="1"/>
    </xf>
    <xf numFmtId="0" fontId="4" fillId="0" borderId="11" xfId="0" applyFont="1" applyBorder="1" applyAlignment="1" applyProtection="1">
      <alignment vertical="center"/>
      <protection hidden="1"/>
    </xf>
    <xf numFmtId="0" fontId="4" fillId="0" borderId="5" xfId="0" applyFont="1" applyBorder="1" applyAlignment="1" applyProtection="1">
      <alignment vertical="center"/>
      <protection hidden="1"/>
    </xf>
    <xf numFmtId="0" fontId="4" fillId="0" borderId="5" xfId="0" applyFont="1" applyBorder="1" applyAlignment="1" applyProtection="1">
      <alignment horizontal="center" vertical="center"/>
      <protection hidden="1"/>
    </xf>
    <xf numFmtId="0" fontId="25" fillId="0" borderId="0" xfId="0" applyFont="1" applyBorder="1" applyAlignment="1" applyProtection="1">
      <alignment horizontal="center" vertical="center"/>
      <protection hidden="1"/>
    </xf>
    <xf numFmtId="0" fontId="16" fillId="2" borderId="0" xfId="0" applyFont="1" applyFill="1" applyBorder="1" applyAlignment="1" applyProtection="1">
      <alignment horizontal="right" vertical="center"/>
      <protection hidden="1"/>
    </xf>
    <xf numFmtId="2" fontId="16" fillId="2" borderId="0" xfId="0" applyNumberFormat="1" applyFont="1" applyFill="1" applyBorder="1" applyProtection="1">
      <protection hidden="1"/>
    </xf>
    <xf numFmtId="0" fontId="15" fillId="0" borderId="11" xfId="0" applyFont="1" applyBorder="1" applyAlignment="1" applyProtection="1">
      <alignment horizontal="center" vertical="center"/>
      <protection hidden="1"/>
    </xf>
    <xf numFmtId="0" fontId="4" fillId="0" borderId="11" xfId="0" applyFont="1" applyBorder="1" applyAlignment="1" applyProtection="1">
      <alignment horizontal="center" vertical="center"/>
      <protection hidden="1"/>
    </xf>
    <xf numFmtId="0" fontId="25" fillId="0" borderId="0" xfId="0" applyFont="1" applyBorder="1" applyAlignment="1" applyProtection="1">
      <alignment horizontal="right" vertical="center"/>
      <protection hidden="1"/>
    </xf>
    <xf numFmtId="0" fontId="9" fillId="0" borderId="3" xfId="0" applyFont="1" applyFill="1" applyBorder="1" applyAlignment="1" applyProtection="1">
      <alignment vertical="center"/>
      <protection hidden="1"/>
    </xf>
    <xf numFmtId="0" fontId="25" fillId="0" borderId="2" xfId="0" applyFont="1" applyBorder="1" applyAlignment="1" applyProtection="1">
      <alignment horizontal="right" vertical="center"/>
      <protection hidden="1"/>
    </xf>
    <xf numFmtId="0" fontId="6" fillId="0" borderId="0" xfId="0" applyFont="1" applyFill="1" applyBorder="1" applyAlignment="1" applyProtection="1">
      <alignment horizontal="right" vertical="center"/>
      <protection hidden="1"/>
    </xf>
    <xf numFmtId="0" fontId="4" fillId="0" borderId="18" xfId="0" applyFont="1" applyFill="1" applyBorder="1" applyAlignment="1" applyProtection="1">
      <alignment vertical="center"/>
      <protection hidden="1"/>
    </xf>
    <xf numFmtId="0" fontId="15" fillId="0" borderId="18" xfId="0" applyFont="1" applyFill="1" applyBorder="1" applyAlignment="1" applyProtection="1">
      <alignment horizontal="right" vertical="center"/>
      <protection hidden="1"/>
    </xf>
    <xf numFmtId="0" fontId="4" fillId="0" borderId="18" xfId="0" applyFont="1" applyBorder="1" applyAlignment="1" applyProtection="1">
      <alignment vertical="center"/>
      <protection hidden="1"/>
    </xf>
    <xf numFmtId="0" fontId="26" fillId="0" borderId="12" xfId="0" applyFont="1" applyBorder="1" applyAlignment="1" applyProtection="1">
      <alignment horizontal="right" vertical="center" wrapText="1"/>
      <protection hidden="1"/>
    </xf>
    <xf numFmtId="0" fontId="4" fillId="0" borderId="13" xfId="0" applyFont="1" applyBorder="1" applyAlignment="1" applyProtection="1">
      <alignment vertical="center"/>
      <protection hidden="1"/>
    </xf>
    <xf numFmtId="0" fontId="18" fillId="0" borderId="0" xfId="0" applyFont="1" applyAlignment="1" applyProtection="1">
      <alignment vertical="center"/>
      <protection hidden="1"/>
    </xf>
    <xf numFmtId="2" fontId="18" fillId="0" borderId="0" xfId="0" applyNumberFormat="1" applyFont="1" applyAlignment="1" applyProtection="1">
      <alignment vertical="center"/>
      <protection hidden="1"/>
    </xf>
    <xf numFmtId="0" fontId="19" fillId="0" borderId="8" xfId="0" applyFont="1" applyBorder="1" applyAlignment="1" applyProtection="1">
      <alignment vertical="center"/>
      <protection hidden="1"/>
    </xf>
    <xf numFmtId="0" fontId="25" fillId="0" borderId="0" xfId="0" applyFont="1" applyBorder="1" applyAlignment="1" applyProtection="1">
      <alignment horizontal="right" vertical="center" wrapText="1"/>
      <protection hidden="1"/>
    </xf>
    <xf numFmtId="0" fontId="4" fillId="0" borderId="0" xfId="0" applyFont="1" applyBorder="1" applyAlignment="1" applyProtection="1">
      <alignment horizontal="right" vertical="center" wrapText="1"/>
      <protection hidden="1"/>
    </xf>
    <xf numFmtId="0" fontId="16" fillId="2" borderId="16" xfId="0" applyFont="1" applyFill="1" applyBorder="1" applyAlignment="1" applyProtection="1">
      <alignment horizontal="right" vertical="center"/>
      <protection hidden="1"/>
    </xf>
    <xf numFmtId="0" fontId="15" fillId="0" borderId="0" xfId="0" applyFont="1" applyFill="1" applyBorder="1" applyAlignment="1" applyProtection="1">
      <alignment horizontal="right" vertical="center"/>
      <protection hidden="1"/>
    </xf>
    <xf numFmtId="0" fontId="16" fillId="2" borderId="0" xfId="0" applyFont="1" applyFill="1" applyBorder="1" applyAlignment="1" applyProtection="1">
      <alignment horizontal="center"/>
      <protection hidden="1"/>
    </xf>
    <xf numFmtId="0" fontId="4" fillId="0" borderId="12" xfId="0" applyFont="1" applyBorder="1" applyAlignment="1" applyProtection="1">
      <alignment horizontal="right" vertical="center"/>
      <protection hidden="1"/>
    </xf>
    <xf numFmtId="0" fontId="16" fillId="2" borderId="0" xfId="0" applyFont="1" applyFill="1" applyBorder="1" applyProtection="1">
      <protection hidden="1"/>
    </xf>
    <xf numFmtId="0" fontId="4" fillId="0" borderId="7" xfId="0" applyFont="1" applyBorder="1" applyAlignment="1" applyProtection="1">
      <alignment horizontal="center" vertical="center"/>
      <protection hidden="1"/>
    </xf>
    <xf numFmtId="0" fontId="16" fillId="2" borderId="9" xfId="0" applyFont="1" applyFill="1" applyBorder="1" applyAlignment="1" applyProtection="1">
      <alignment horizontal="right" vertical="center"/>
      <protection hidden="1"/>
    </xf>
    <xf numFmtId="0" fontId="16" fillId="2" borderId="0" xfId="0" applyFont="1" applyFill="1" applyBorder="1" applyAlignment="1" applyProtection="1">
      <alignment vertical="center"/>
      <protection hidden="1"/>
    </xf>
    <xf numFmtId="0" fontId="7" fillId="0" borderId="1" xfId="0" applyFont="1" applyBorder="1" applyAlignment="1" applyProtection="1">
      <alignment vertical="center"/>
      <protection hidden="1"/>
    </xf>
    <xf numFmtId="0" fontId="9" fillId="0" borderId="0" xfId="0" applyFont="1" applyBorder="1" applyAlignment="1" applyProtection="1">
      <alignment horizontal="right" vertical="center"/>
      <protection hidden="1"/>
    </xf>
    <xf numFmtId="0" fontId="4" fillId="0" borderId="12" xfId="0" applyFont="1" applyBorder="1" applyAlignment="1" applyProtection="1">
      <alignment vertical="center"/>
      <protection hidden="1"/>
    </xf>
    <xf numFmtId="2" fontId="6" fillId="0" borderId="0" xfId="0" applyNumberFormat="1" applyFont="1" applyBorder="1" applyAlignment="1" applyProtection="1">
      <alignment vertical="center"/>
      <protection hidden="1"/>
    </xf>
    <xf numFmtId="0" fontId="4" fillId="0" borderId="15" xfId="0" applyFont="1" applyBorder="1" applyAlignment="1" applyProtection="1">
      <alignment vertical="center"/>
      <protection hidden="1"/>
    </xf>
    <xf numFmtId="0" fontId="21" fillId="0" borderId="0" xfId="0" applyFont="1" applyBorder="1" applyAlignment="1" applyProtection="1">
      <alignment horizontal="center" vertical="center"/>
      <protection hidden="1"/>
    </xf>
    <xf numFmtId="2" fontId="17" fillId="0" borderId="0" xfId="0" applyNumberFormat="1" applyFont="1" applyBorder="1" applyAlignment="1" applyProtection="1">
      <alignment horizontal="center" vertical="center"/>
      <protection hidden="1"/>
    </xf>
    <xf numFmtId="2" fontId="4" fillId="0" borderId="11" xfId="0" applyNumberFormat="1" applyFont="1" applyFill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right" vertical="center" wrapText="1"/>
      <protection hidden="1"/>
    </xf>
    <xf numFmtId="0" fontId="4" fillId="0" borderId="0" xfId="0" applyFont="1" applyBorder="1" applyAlignment="1" applyProtection="1">
      <alignment horizontal="right" vertical="center"/>
      <protection hidden="1"/>
    </xf>
    <xf numFmtId="0" fontId="25" fillId="0" borderId="0" xfId="0" applyFont="1" applyBorder="1" applyAlignment="1" applyProtection="1">
      <alignment horizontal="right" vertical="center"/>
      <protection hidden="1"/>
    </xf>
    <xf numFmtId="0" fontId="25" fillId="0" borderId="0" xfId="0" applyFont="1" applyBorder="1" applyAlignment="1" applyProtection="1">
      <alignment horizontal="right" vertical="center" wrapText="1"/>
      <protection hidden="1"/>
    </xf>
    <xf numFmtId="0" fontId="4" fillId="0" borderId="0" xfId="0" applyFont="1" applyFill="1" applyBorder="1" applyAlignment="1" applyProtection="1">
      <alignment horizontal="right" vertical="center"/>
      <protection hidden="1"/>
    </xf>
    <xf numFmtId="0" fontId="25" fillId="0" borderId="0" xfId="0" applyFont="1" applyBorder="1" applyAlignment="1" applyProtection="1">
      <protection hidden="1"/>
    </xf>
    <xf numFmtId="0" fontId="4" fillId="0" borderId="0" xfId="0" applyFont="1" applyBorder="1" applyAlignment="1" applyProtection="1">
      <protection hidden="1"/>
    </xf>
    <xf numFmtId="0" fontId="9" fillId="0" borderId="0" xfId="0" applyFont="1" applyBorder="1" applyAlignment="1" applyProtection="1">
      <protection hidden="1"/>
    </xf>
    <xf numFmtId="0" fontId="26" fillId="0" borderId="0" xfId="0" applyFont="1" applyBorder="1" applyAlignment="1" applyProtection="1">
      <alignment horizontal="center" vertical="center" wrapText="1"/>
      <protection hidden="1"/>
    </xf>
    <xf numFmtId="0" fontId="6" fillId="5" borderId="0" xfId="0" applyFont="1" applyFill="1" applyBorder="1" applyAlignment="1" applyProtection="1">
      <alignment horizontal="center" vertical="center"/>
      <protection locked="0"/>
    </xf>
    <xf numFmtId="0" fontId="6" fillId="6" borderId="0" xfId="0" applyFont="1" applyFill="1" applyBorder="1" applyAlignment="1" applyProtection="1">
      <alignment horizontal="center" vertical="center"/>
      <protection locked="0"/>
    </xf>
    <xf numFmtId="0" fontId="4" fillId="5" borderId="0" xfId="0" applyFont="1" applyFill="1" applyBorder="1" applyAlignment="1" applyProtection="1">
      <alignment horizontal="center"/>
      <protection locked="0"/>
    </xf>
    <xf numFmtId="0" fontId="4" fillId="5" borderId="0" xfId="0" applyFont="1" applyFill="1" applyAlignment="1" applyProtection="1">
      <alignment horizontal="center" vertical="center"/>
      <protection locked="0"/>
    </xf>
    <xf numFmtId="0" fontId="17" fillId="0" borderId="0" xfId="0" applyFont="1" applyBorder="1" applyAlignment="1" applyProtection="1">
      <alignment horizontal="center" vertical="center"/>
      <protection hidden="1"/>
    </xf>
    <xf numFmtId="0" fontId="4" fillId="0" borderId="0" xfId="0" applyFont="1" applyBorder="1" applyAlignment="1" applyProtection="1">
      <alignment horizontal="right" vertical="center" wrapText="1"/>
      <protection hidden="1"/>
    </xf>
    <xf numFmtId="0" fontId="4" fillId="0" borderId="0" xfId="0" applyFont="1" applyBorder="1" applyAlignment="1" applyProtection="1">
      <alignment horizontal="right" vertical="center"/>
      <protection hidden="1"/>
    </xf>
    <xf numFmtId="0" fontId="29" fillId="0" borderId="5" xfId="0" applyFont="1" applyBorder="1" applyAlignment="1" applyProtection="1">
      <alignment horizontal="center" vertical="center"/>
      <protection hidden="1"/>
    </xf>
    <xf numFmtId="0" fontId="25" fillId="0" borderId="0" xfId="0" applyFont="1" applyBorder="1" applyAlignment="1" applyProtection="1">
      <alignment horizontal="right" vertical="center"/>
      <protection hidden="1"/>
    </xf>
    <xf numFmtId="0" fontId="25" fillId="0" borderId="0" xfId="0" applyFont="1" applyBorder="1" applyAlignment="1" applyProtection="1">
      <alignment horizontal="right" vertical="center" wrapText="1"/>
      <protection hidden="1"/>
    </xf>
    <xf numFmtId="0" fontId="26" fillId="0" borderId="5" xfId="0" applyFont="1" applyBorder="1" applyAlignment="1" applyProtection="1">
      <alignment horizontal="center" vertical="center"/>
      <protection hidden="1"/>
    </xf>
    <xf numFmtId="0" fontId="9" fillId="0" borderId="5" xfId="0" applyFont="1" applyBorder="1" applyAlignment="1" applyProtection="1">
      <alignment horizontal="center" vertical="center"/>
      <protection hidden="1"/>
    </xf>
    <xf numFmtId="0" fontId="9" fillId="6" borderId="0" xfId="0" applyFont="1" applyFill="1" applyBorder="1" applyAlignment="1" applyProtection="1">
      <alignment horizontal="center" vertical="center"/>
      <protection locked="0"/>
    </xf>
    <xf numFmtId="0" fontId="30" fillId="0" borderId="0" xfId="0" applyFont="1" applyBorder="1" applyAlignment="1" applyProtection="1">
      <alignment horizontal="right" vertical="center" wrapText="1"/>
      <protection hidden="1"/>
    </xf>
    <xf numFmtId="0" fontId="9" fillId="0" borderId="0" xfId="0" applyFont="1" applyFill="1" applyBorder="1" applyAlignment="1" applyProtection="1">
      <alignment horizontal="center" vertical="center"/>
      <protection hidden="1"/>
    </xf>
    <xf numFmtId="0" fontId="9" fillId="0" borderId="5" xfId="0" applyFont="1" applyFill="1" applyBorder="1" applyAlignment="1" applyProtection="1">
      <alignment horizontal="center" vertical="center"/>
      <protection hidden="1"/>
    </xf>
    <xf numFmtId="2" fontId="12" fillId="0" borderId="1" xfId="0" applyNumberFormat="1" applyFont="1" applyFill="1" applyBorder="1" applyAlignment="1" applyProtection="1">
      <alignment horizontal="center" vertical="center" wrapText="1"/>
      <protection hidden="1"/>
    </xf>
    <xf numFmtId="2" fontId="12" fillId="0" borderId="0" xfId="0" applyNumberFormat="1" applyFont="1" applyFill="1" applyBorder="1" applyAlignment="1" applyProtection="1">
      <alignment horizontal="center" vertical="center" wrapText="1"/>
      <protection hidden="1"/>
    </xf>
    <xf numFmtId="0" fontId="12" fillId="0" borderId="0" xfId="0" applyFont="1" applyFill="1" applyBorder="1" applyAlignment="1" applyProtection="1">
      <alignment horizontal="right" vertical="center" wrapText="1"/>
      <protection hidden="1"/>
    </xf>
    <xf numFmtId="0" fontId="4" fillId="0" borderId="0" xfId="0" applyFont="1" applyFill="1" applyBorder="1" applyAlignment="1" applyProtection="1">
      <alignment horizontal="right" vertical="center"/>
      <protection hidden="1"/>
    </xf>
    <xf numFmtId="2" fontId="29" fillId="0" borderId="0" xfId="0" applyNumberFormat="1" applyFont="1" applyAlignment="1" applyProtection="1">
      <alignment horizontal="center" vertical="center"/>
      <protection hidden="1"/>
    </xf>
    <xf numFmtId="2" fontId="23" fillId="0" borderId="5" xfId="0" applyNumberFormat="1" applyFont="1" applyFill="1" applyBorder="1" applyAlignment="1" applyProtection="1">
      <alignment horizontal="center" vertical="center"/>
      <protection hidden="1"/>
    </xf>
    <xf numFmtId="0" fontId="9" fillId="0" borderId="0" xfId="0" applyFont="1" applyFill="1" applyBorder="1" applyAlignment="1" applyProtection="1">
      <alignment horizontal="center" vertical="top" wrapText="1"/>
      <protection hidden="1"/>
    </xf>
    <xf numFmtId="0" fontId="9" fillId="0" borderId="0" xfId="0" applyFont="1" applyFill="1" applyBorder="1" applyAlignment="1" applyProtection="1">
      <alignment horizontal="center" vertical="top"/>
      <protection hidden="1"/>
    </xf>
  </cellXfs>
  <cellStyles count="1">
    <cellStyle name="Normale" xfId="0" builtinId="0"/>
  </cellStyles>
  <dxfs count="0"/>
  <tableStyles count="0" defaultTableStyle="TableStyleMedium2" defaultPivotStyle="PivotStyleLight16"/>
  <colors>
    <mruColors>
      <color rgb="FFCCFFCC"/>
      <color rgb="FF99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80562352154001"/>
          <c:y val="8.3711635627516601E-2"/>
          <c:w val="0.466217293923744"/>
          <c:h val="0.839751995656421"/>
        </c:manualLayout>
      </c:layout>
      <c:radarChart>
        <c:radarStyle val="marker"/>
        <c:varyColors val="0"/>
        <c:ser>
          <c:idx val="0"/>
          <c:order val="0"/>
          <c:tx>
            <c:v>Benefici dell'intervento</c:v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'PBS1'!$T$28:$T$34</c:f>
              <c:strCache>
                <c:ptCount val="7"/>
                <c:pt idx="0">
                  <c:v>ARIA</c:v>
                </c:pt>
                <c:pt idx="1">
                  <c:v>ACQUA</c:v>
                </c:pt>
                <c:pt idx="2">
                  <c:v>SUOLO</c:v>
                </c:pt>
                <c:pt idx="3">
                  <c:v>SALUTE &amp; BENESSERE</c:v>
                </c:pt>
                <c:pt idx="4">
                  <c:v>COMFORT</c:v>
                </c:pt>
                <c:pt idx="5">
                  <c:v>BIODIVERSITA'</c:v>
                </c:pt>
                <c:pt idx="6">
                  <c:v>CIBO</c:v>
                </c:pt>
              </c:strCache>
            </c:strRef>
          </c:cat>
          <c:val>
            <c:numRef>
              <c:f>'PBS1'!$U$28:$U$34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AA2-495D-9FA1-FF5D623B266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2501248"/>
        <c:axId val="153092864"/>
      </c:radarChart>
      <c:catAx>
        <c:axId val="152501248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3092864"/>
        <c:crosses val="autoZero"/>
        <c:auto val="1"/>
        <c:lblAlgn val="ctr"/>
        <c:lblOffset val="100"/>
        <c:noMultiLvlLbl val="0"/>
      </c:catAx>
      <c:valAx>
        <c:axId val="153092864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250124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80562352154001"/>
          <c:y val="8.3711635627516601E-2"/>
          <c:w val="0.466217293923744"/>
          <c:h val="0.839751995656421"/>
        </c:manualLayout>
      </c:layout>
      <c:radarChart>
        <c:radarStyle val="marker"/>
        <c:varyColors val="0"/>
        <c:ser>
          <c:idx val="0"/>
          <c:order val="0"/>
          <c:tx>
            <c:v>Benefici dell'intervento</c:v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'PBS10'!$T$28:$T$34</c:f>
              <c:strCache>
                <c:ptCount val="7"/>
                <c:pt idx="0">
                  <c:v>ARIA</c:v>
                </c:pt>
                <c:pt idx="1">
                  <c:v>ACQUA</c:v>
                </c:pt>
                <c:pt idx="2">
                  <c:v>SUOLO</c:v>
                </c:pt>
                <c:pt idx="3">
                  <c:v>SALUTE &amp; BENESSERE</c:v>
                </c:pt>
                <c:pt idx="4">
                  <c:v>COMFORT</c:v>
                </c:pt>
                <c:pt idx="5">
                  <c:v>BIODIVERSITA'</c:v>
                </c:pt>
                <c:pt idx="6">
                  <c:v>CIBO</c:v>
                </c:pt>
              </c:strCache>
            </c:strRef>
          </c:cat>
          <c:val>
            <c:numRef>
              <c:f>'PBS10'!$U$28:$U$34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E46-4A2C-8102-1F7E42D9D2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1791744"/>
        <c:axId val="181949184"/>
      </c:radarChart>
      <c:catAx>
        <c:axId val="181791744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1949184"/>
        <c:crosses val="autoZero"/>
        <c:auto val="1"/>
        <c:lblAlgn val="ctr"/>
        <c:lblOffset val="100"/>
        <c:noMultiLvlLbl val="0"/>
      </c:catAx>
      <c:valAx>
        <c:axId val="181949184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179174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80562352154001"/>
          <c:y val="8.3711635627516601E-2"/>
          <c:w val="0.466217293923744"/>
          <c:h val="0.839751995656421"/>
        </c:manualLayout>
      </c:layout>
      <c:radarChart>
        <c:radarStyle val="marker"/>
        <c:varyColors val="0"/>
        <c:ser>
          <c:idx val="0"/>
          <c:order val="0"/>
          <c:tx>
            <c:v>Benefici dell'intervento</c:v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'PBS2'!$T$28:$T$34</c:f>
              <c:strCache>
                <c:ptCount val="7"/>
                <c:pt idx="0">
                  <c:v>ARIA</c:v>
                </c:pt>
                <c:pt idx="1">
                  <c:v>ACQUA</c:v>
                </c:pt>
                <c:pt idx="2">
                  <c:v>SUOLO</c:v>
                </c:pt>
                <c:pt idx="3">
                  <c:v>SALUTE &amp; BENESSERE</c:v>
                </c:pt>
                <c:pt idx="4">
                  <c:v>COMFORT</c:v>
                </c:pt>
                <c:pt idx="5">
                  <c:v>BIODIVERSITA'</c:v>
                </c:pt>
                <c:pt idx="6">
                  <c:v>CIBO</c:v>
                </c:pt>
              </c:strCache>
            </c:strRef>
          </c:cat>
          <c:val>
            <c:numRef>
              <c:f>'PBS2'!$U$28:$U$34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B356-498C-8B57-D61BF3FDE7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226240"/>
        <c:axId val="153445120"/>
      </c:radarChart>
      <c:catAx>
        <c:axId val="153226240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3445120"/>
        <c:crosses val="autoZero"/>
        <c:auto val="1"/>
        <c:lblAlgn val="ctr"/>
        <c:lblOffset val="100"/>
        <c:noMultiLvlLbl val="0"/>
      </c:catAx>
      <c:valAx>
        <c:axId val="15344512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322624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80562352154001"/>
          <c:y val="8.3711635627516601E-2"/>
          <c:w val="0.466217293923744"/>
          <c:h val="0.839751995656421"/>
        </c:manualLayout>
      </c:layout>
      <c:radarChart>
        <c:radarStyle val="marker"/>
        <c:varyColors val="0"/>
        <c:ser>
          <c:idx val="0"/>
          <c:order val="0"/>
          <c:tx>
            <c:v>Benefici dell'intervento</c:v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'PBS3'!$T$28:$T$34</c:f>
              <c:strCache>
                <c:ptCount val="7"/>
                <c:pt idx="0">
                  <c:v>ARIA</c:v>
                </c:pt>
                <c:pt idx="1">
                  <c:v>ACQUA</c:v>
                </c:pt>
                <c:pt idx="2">
                  <c:v>SUOLO</c:v>
                </c:pt>
                <c:pt idx="3">
                  <c:v>SALUTE &amp; BENESSERE</c:v>
                </c:pt>
                <c:pt idx="4">
                  <c:v>COMFORT</c:v>
                </c:pt>
                <c:pt idx="5">
                  <c:v>BIODIVERSITA'</c:v>
                </c:pt>
                <c:pt idx="6">
                  <c:v>CIBO</c:v>
                </c:pt>
              </c:strCache>
            </c:strRef>
          </c:cat>
          <c:val>
            <c:numRef>
              <c:f>'PBS3'!$U$28:$U$34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223D-4933-95FC-ED62FA03487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91466496"/>
        <c:axId val="152437504"/>
      </c:radarChart>
      <c:catAx>
        <c:axId val="191466496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2437504"/>
        <c:crosses val="autoZero"/>
        <c:auto val="1"/>
        <c:lblAlgn val="ctr"/>
        <c:lblOffset val="100"/>
        <c:noMultiLvlLbl val="0"/>
      </c:catAx>
      <c:valAx>
        <c:axId val="152437504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91466496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80562352154001"/>
          <c:y val="8.3711635627516601E-2"/>
          <c:w val="0.466217293923744"/>
          <c:h val="0.839751995656421"/>
        </c:manualLayout>
      </c:layout>
      <c:radarChart>
        <c:radarStyle val="marker"/>
        <c:varyColors val="0"/>
        <c:ser>
          <c:idx val="0"/>
          <c:order val="0"/>
          <c:tx>
            <c:v>Benefici dell'intervento</c:v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'PBS4'!$T$28:$T$34</c:f>
              <c:strCache>
                <c:ptCount val="7"/>
                <c:pt idx="0">
                  <c:v>ARIA</c:v>
                </c:pt>
                <c:pt idx="1">
                  <c:v>ACQUA</c:v>
                </c:pt>
                <c:pt idx="2">
                  <c:v>SUOLO</c:v>
                </c:pt>
                <c:pt idx="3">
                  <c:v>SALUTE &amp; BENESSERE</c:v>
                </c:pt>
                <c:pt idx="4">
                  <c:v>COMFORT</c:v>
                </c:pt>
                <c:pt idx="5">
                  <c:v>BIODIVERSITA'</c:v>
                </c:pt>
                <c:pt idx="6">
                  <c:v>CIBO</c:v>
                </c:pt>
              </c:strCache>
            </c:strRef>
          </c:cat>
          <c:val>
            <c:numRef>
              <c:f>'PBS4'!$U$28:$U$34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9099-44D1-BB7A-DEBD0C41FCB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180800"/>
        <c:axId val="175194880"/>
      </c:radarChart>
      <c:catAx>
        <c:axId val="175180800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5194880"/>
        <c:crosses val="autoZero"/>
        <c:auto val="1"/>
        <c:lblAlgn val="ctr"/>
        <c:lblOffset val="100"/>
        <c:noMultiLvlLbl val="0"/>
      </c:catAx>
      <c:valAx>
        <c:axId val="17519488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518080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80562352154001"/>
          <c:y val="8.3711635627516601E-2"/>
          <c:w val="0.466217293923744"/>
          <c:h val="0.839751995656421"/>
        </c:manualLayout>
      </c:layout>
      <c:radarChart>
        <c:radarStyle val="marker"/>
        <c:varyColors val="0"/>
        <c:ser>
          <c:idx val="0"/>
          <c:order val="0"/>
          <c:tx>
            <c:v>Benefici dell'intervento</c:v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'PBS5'!$T$28:$T$34</c:f>
              <c:strCache>
                <c:ptCount val="7"/>
                <c:pt idx="0">
                  <c:v>ARIA</c:v>
                </c:pt>
                <c:pt idx="1">
                  <c:v>ACQUA</c:v>
                </c:pt>
                <c:pt idx="2">
                  <c:v>SUOLO</c:v>
                </c:pt>
                <c:pt idx="3">
                  <c:v>SALUTE &amp; BENESSERE</c:v>
                </c:pt>
                <c:pt idx="4">
                  <c:v>COMFORT</c:v>
                </c:pt>
                <c:pt idx="5">
                  <c:v>BIODIVERSITA'</c:v>
                </c:pt>
                <c:pt idx="6">
                  <c:v>CIBO</c:v>
                </c:pt>
              </c:strCache>
            </c:strRef>
          </c:cat>
          <c:val>
            <c:numRef>
              <c:f>'PBS5'!$U$28:$U$34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91F-4988-A7EB-92416349918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3193472"/>
        <c:axId val="175059712"/>
      </c:radarChart>
      <c:catAx>
        <c:axId val="153193472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5059712"/>
        <c:crosses val="autoZero"/>
        <c:auto val="1"/>
        <c:lblAlgn val="ctr"/>
        <c:lblOffset val="100"/>
        <c:noMultiLvlLbl val="0"/>
      </c:catAx>
      <c:valAx>
        <c:axId val="175059712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531934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80562352154001"/>
          <c:y val="8.3711635627516601E-2"/>
          <c:w val="0.466217293923744"/>
          <c:h val="0.839751995656421"/>
        </c:manualLayout>
      </c:layout>
      <c:radarChart>
        <c:radarStyle val="marker"/>
        <c:varyColors val="0"/>
        <c:ser>
          <c:idx val="0"/>
          <c:order val="0"/>
          <c:tx>
            <c:v>Benefici dell'intervento</c:v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'PBS6'!$T$28:$T$34</c:f>
              <c:strCache>
                <c:ptCount val="7"/>
                <c:pt idx="0">
                  <c:v>ARIA</c:v>
                </c:pt>
                <c:pt idx="1">
                  <c:v>ACQUA</c:v>
                </c:pt>
                <c:pt idx="2">
                  <c:v>SUOLO</c:v>
                </c:pt>
                <c:pt idx="3">
                  <c:v>SALUTE &amp; BENESSERE</c:v>
                </c:pt>
                <c:pt idx="4">
                  <c:v>COMFORT</c:v>
                </c:pt>
                <c:pt idx="5">
                  <c:v>BIODIVERSITA'</c:v>
                </c:pt>
                <c:pt idx="6">
                  <c:v>CIBO</c:v>
                </c:pt>
              </c:strCache>
            </c:strRef>
          </c:cat>
          <c:val>
            <c:numRef>
              <c:f>'PBS6'!$U$28:$U$34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4D0-4F7D-B51E-E4668114C4B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5115264"/>
        <c:axId val="174539520"/>
      </c:radarChart>
      <c:catAx>
        <c:axId val="175115264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4539520"/>
        <c:crosses val="autoZero"/>
        <c:auto val="1"/>
        <c:lblAlgn val="ctr"/>
        <c:lblOffset val="100"/>
        <c:noMultiLvlLbl val="0"/>
      </c:catAx>
      <c:valAx>
        <c:axId val="17453952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5115264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80562352154001"/>
          <c:y val="8.3711635627516601E-2"/>
          <c:w val="0.466217293923744"/>
          <c:h val="0.839751995656421"/>
        </c:manualLayout>
      </c:layout>
      <c:radarChart>
        <c:radarStyle val="marker"/>
        <c:varyColors val="0"/>
        <c:ser>
          <c:idx val="0"/>
          <c:order val="0"/>
          <c:tx>
            <c:v>Benefici dell'intervento</c:v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'PBS7'!$T$28:$T$34</c:f>
              <c:strCache>
                <c:ptCount val="7"/>
                <c:pt idx="0">
                  <c:v>ARIA</c:v>
                </c:pt>
                <c:pt idx="1">
                  <c:v>ACQUA</c:v>
                </c:pt>
                <c:pt idx="2">
                  <c:v>SUOLO</c:v>
                </c:pt>
                <c:pt idx="3">
                  <c:v>SALUTE &amp; BENESSERE</c:v>
                </c:pt>
                <c:pt idx="4">
                  <c:v>COMFORT</c:v>
                </c:pt>
                <c:pt idx="5">
                  <c:v>BIODIVERSITA'</c:v>
                </c:pt>
                <c:pt idx="6">
                  <c:v>CIBO</c:v>
                </c:pt>
              </c:strCache>
            </c:strRef>
          </c:cat>
          <c:val>
            <c:numRef>
              <c:f>'PBS7'!$U$28:$U$34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8061-4B5B-BDA4-D694049E59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911680"/>
        <c:axId val="179929856"/>
      </c:radarChart>
      <c:catAx>
        <c:axId val="179911680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9929856"/>
        <c:crosses val="autoZero"/>
        <c:auto val="1"/>
        <c:lblAlgn val="ctr"/>
        <c:lblOffset val="100"/>
        <c:noMultiLvlLbl val="0"/>
      </c:catAx>
      <c:valAx>
        <c:axId val="179929856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991168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80562352154001"/>
          <c:y val="8.3711635627516601E-2"/>
          <c:w val="0.466217293923744"/>
          <c:h val="0.839751995656421"/>
        </c:manualLayout>
      </c:layout>
      <c:radarChart>
        <c:radarStyle val="marker"/>
        <c:varyColors val="0"/>
        <c:ser>
          <c:idx val="0"/>
          <c:order val="0"/>
          <c:tx>
            <c:v>Benefici dell'intervento</c:v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'PBS8'!$T$28:$T$34</c:f>
              <c:strCache>
                <c:ptCount val="7"/>
                <c:pt idx="0">
                  <c:v>ARIA</c:v>
                </c:pt>
                <c:pt idx="1">
                  <c:v>ACQUA</c:v>
                </c:pt>
                <c:pt idx="2">
                  <c:v>SUOLO</c:v>
                </c:pt>
                <c:pt idx="3">
                  <c:v>SALUTE &amp; BENESSERE</c:v>
                </c:pt>
                <c:pt idx="4">
                  <c:v>COMFORT</c:v>
                </c:pt>
                <c:pt idx="5">
                  <c:v>BIODIVERSITA'</c:v>
                </c:pt>
                <c:pt idx="6">
                  <c:v>CIBO</c:v>
                </c:pt>
              </c:strCache>
            </c:strRef>
          </c:cat>
          <c:val>
            <c:numRef>
              <c:f>'PBS8'!$U$28:$U$34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25D-46CA-B8FE-F560868FBA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79809280"/>
        <c:axId val="179823360"/>
      </c:radarChart>
      <c:catAx>
        <c:axId val="179809280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9823360"/>
        <c:crosses val="autoZero"/>
        <c:auto val="1"/>
        <c:lblAlgn val="ctr"/>
        <c:lblOffset val="100"/>
        <c:noMultiLvlLbl val="0"/>
      </c:catAx>
      <c:valAx>
        <c:axId val="17982336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79809280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880562352154001"/>
          <c:y val="8.3711635627516601E-2"/>
          <c:w val="0.466217293923744"/>
          <c:h val="0.839751995656421"/>
        </c:manualLayout>
      </c:layout>
      <c:radarChart>
        <c:radarStyle val="marker"/>
        <c:varyColors val="0"/>
        <c:ser>
          <c:idx val="0"/>
          <c:order val="0"/>
          <c:tx>
            <c:v>Benefici dell'intervento</c:v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cat>
            <c:strRef>
              <c:f>'PBS9'!$T$28:$T$34</c:f>
              <c:strCache>
                <c:ptCount val="7"/>
                <c:pt idx="0">
                  <c:v>ARIA</c:v>
                </c:pt>
                <c:pt idx="1">
                  <c:v>ACQUA</c:v>
                </c:pt>
                <c:pt idx="2">
                  <c:v>SUOLO</c:v>
                </c:pt>
                <c:pt idx="3">
                  <c:v>SALUTE &amp; BENESSERE</c:v>
                </c:pt>
                <c:pt idx="4">
                  <c:v>COMFORT</c:v>
                </c:pt>
                <c:pt idx="5">
                  <c:v>BIODIVERSITA'</c:v>
                </c:pt>
                <c:pt idx="6">
                  <c:v>CIBO</c:v>
                </c:pt>
              </c:strCache>
            </c:strRef>
          </c:cat>
          <c:val>
            <c:numRef>
              <c:f>'PBS9'!$U$28:$U$34</c:f>
              <c:numCache>
                <c:formatCode>0.00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 formatCode="General">
                  <c:v>0</c:v>
                </c:pt>
                <c:pt idx="5" formatCode="General">
                  <c:v>0</c:v>
                </c:pt>
                <c:pt idx="6" formatCode="General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84E-4B33-82DA-8482C384FA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80292608"/>
        <c:axId val="180294400"/>
      </c:radarChart>
      <c:catAx>
        <c:axId val="180292608"/>
        <c:scaling>
          <c:orientation val="minMax"/>
        </c:scaling>
        <c:delete val="0"/>
        <c:axPos val="b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General" sourceLinked="0"/>
        <c:majorTickMark val="out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294400"/>
        <c:crosses val="autoZero"/>
        <c:auto val="1"/>
        <c:lblAlgn val="ctr"/>
        <c:lblOffset val="100"/>
        <c:noMultiLvlLbl val="0"/>
      </c:catAx>
      <c:valAx>
        <c:axId val="180294400"/>
        <c:scaling>
          <c:orientation val="minMax"/>
        </c:scaling>
        <c:delete val="0"/>
        <c:axPos val="l"/>
        <c:majorGridlines>
          <c:spPr>
            <a:ln w="6350" cap="flat" cmpd="sng" algn="ctr">
              <a:solidFill>
                <a:schemeClr val="tx1">
                  <a:tint val="75000"/>
                </a:schemeClr>
              </a:solidFill>
              <a:prstDash val="solid"/>
              <a:round/>
            </a:ln>
            <a:effectLst/>
          </c:spPr>
        </c:majorGridlines>
        <c:numFmt formatCode="0.00" sourceLinked="1"/>
        <c:majorTickMark val="cross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180292608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r"/>
      <c:overlay val="0"/>
      <c:spPr>
        <a:noFill/>
        <a:ln w="3810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6350" cap="flat" cmpd="sng" algn="ctr">
      <a:solidFill>
        <a:schemeClr val="tx1">
          <a:tint val="75000"/>
        </a:schemeClr>
      </a:solidFill>
      <a:prstDash val="solid"/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35719</xdr:colOff>
      <xdr:row>28</xdr:row>
      <xdr:rowOff>214033</xdr:rowOff>
    </xdr:from>
    <xdr:to>
      <xdr:col>18</xdr:col>
      <xdr:colOff>48419</xdr:colOff>
      <xdr:row>52</xdr:row>
      <xdr:rowOff>50800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35719</xdr:colOff>
      <xdr:row>28</xdr:row>
      <xdr:rowOff>214033</xdr:rowOff>
    </xdr:from>
    <xdr:to>
      <xdr:col>18</xdr:col>
      <xdr:colOff>48419</xdr:colOff>
      <xdr:row>52</xdr:row>
      <xdr:rowOff>50800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8449026E-31D1-40E6-946F-F044272812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35719</xdr:colOff>
      <xdr:row>28</xdr:row>
      <xdr:rowOff>214033</xdr:rowOff>
    </xdr:from>
    <xdr:to>
      <xdr:col>18</xdr:col>
      <xdr:colOff>48419</xdr:colOff>
      <xdr:row>52</xdr:row>
      <xdr:rowOff>50800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5409497A-2475-4A7F-8A9D-C96B91DEC22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35719</xdr:colOff>
      <xdr:row>28</xdr:row>
      <xdr:rowOff>214033</xdr:rowOff>
    </xdr:from>
    <xdr:to>
      <xdr:col>18</xdr:col>
      <xdr:colOff>48419</xdr:colOff>
      <xdr:row>52</xdr:row>
      <xdr:rowOff>50800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7DCBD6F5-6D91-4720-AE73-1C1394A11D2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35719</xdr:colOff>
      <xdr:row>28</xdr:row>
      <xdr:rowOff>214033</xdr:rowOff>
    </xdr:from>
    <xdr:to>
      <xdr:col>18</xdr:col>
      <xdr:colOff>48419</xdr:colOff>
      <xdr:row>52</xdr:row>
      <xdr:rowOff>50800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5810417C-AE7D-4840-BC09-F7233318A3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35719</xdr:colOff>
      <xdr:row>28</xdr:row>
      <xdr:rowOff>214033</xdr:rowOff>
    </xdr:from>
    <xdr:to>
      <xdr:col>18</xdr:col>
      <xdr:colOff>48419</xdr:colOff>
      <xdr:row>52</xdr:row>
      <xdr:rowOff>50800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0B408AB1-8307-46D8-8FC4-71E99842423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35719</xdr:colOff>
      <xdr:row>28</xdr:row>
      <xdr:rowOff>214033</xdr:rowOff>
    </xdr:from>
    <xdr:to>
      <xdr:col>18</xdr:col>
      <xdr:colOff>48419</xdr:colOff>
      <xdr:row>52</xdr:row>
      <xdr:rowOff>50800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0300FFD8-8497-459C-8B8B-1A06DD994F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35719</xdr:colOff>
      <xdr:row>28</xdr:row>
      <xdr:rowOff>214033</xdr:rowOff>
    </xdr:from>
    <xdr:to>
      <xdr:col>18</xdr:col>
      <xdr:colOff>48419</xdr:colOff>
      <xdr:row>52</xdr:row>
      <xdr:rowOff>50800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B754CEB1-ACDF-4C89-A21B-C18AB0F21A7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35719</xdr:colOff>
      <xdr:row>28</xdr:row>
      <xdr:rowOff>214033</xdr:rowOff>
    </xdr:from>
    <xdr:to>
      <xdr:col>18</xdr:col>
      <xdr:colOff>48419</xdr:colOff>
      <xdr:row>52</xdr:row>
      <xdr:rowOff>50800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20D20E5A-BDE2-4368-AB7F-5B5BEDE01F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35719</xdr:colOff>
      <xdr:row>28</xdr:row>
      <xdr:rowOff>214033</xdr:rowOff>
    </xdr:from>
    <xdr:to>
      <xdr:col>18</xdr:col>
      <xdr:colOff>48419</xdr:colOff>
      <xdr:row>52</xdr:row>
      <xdr:rowOff>50800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xmlns="" id="{983463F0-DB20-4128-8D79-874C950A6C7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Windows User" id="{B2C7B288-34A0-4464-9B62-68236D4DBD66}" userId="Windows User" providerId="None"/>
</personList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H12" dT="2020-03-02T11:07:22.02" personId="{B2C7B288-34A0-4464-9B62-68236D4DBD66}" id="{F197222F-952B-4AE6-8056-172B226F0FE6}">
    <text>valore normalizzato del tema</text>
  </threadedComment>
  <threadedComment ref="H21" dT="2020-03-02T11:07:22.02" personId="{B2C7B288-34A0-4464-9B62-68236D4DBD66}" id="{61DF7877-4011-42D0-AE7E-4CC93565B9FB}">
    <text>valore normalizzato del tema</text>
  </threadedComment>
  <threadedComment ref="H26" dT="2020-03-02T11:07:22.02" personId="{B2C7B288-34A0-4464-9B62-68236D4DBD66}" id="{E5B07F81-AC11-4514-8415-BA1B9D861EC0}">
    <text>valore normalizzato del tema</text>
  </threadedComment>
  <threadedComment ref="H35" dT="2020-03-02T11:07:22.02" personId="{B2C7B288-34A0-4464-9B62-68236D4DBD66}" id="{C2379E85-105D-4AE9-92BA-C1517DC818AE}">
    <text>valore normalizzato del tema</text>
  </threadedComment>
  <threadedComment ref="H42" dT="2020-03-02T11:07:22.02" personId="{B2C7B288-34A0-4464-9B62-68236D4DBD66}" id="{71641AD2-5018-4635-8470-2F44FD36E3A2}">
    <text>valore normalizzato del tema</text>
  </threadedComment>
  <threadedComment ref="H45" dT="2020-03-02T11:07:22.02" personId="{B2C7B288-34A0-4464-9B62-68236D4DBD66}" id="{519A7CE2-E771-48F0-9A58-AEED257BE8AE}">
    <text>valore normalizzato del tema</text>
  </threadedComment>
  <threadedComment ref="H50" dT="2020-03-02T11:07:22.02" personId="{B2C7B288-34A0-4464-9B62-68236D4DBD66}" id="{F3A39256-FAC0-40E8-AA51-50157CDC7F3F}">
    <text>valore normalizzato del tema</text>
  </threadedComment>
</ThreadedComments>
</file>

<file path=xl/threadedComments/threadedComment10.xml><?xml version="1.0" encoding="utf-8"?>
<ThreadedComments xmlns="http://schemas.microsoft.com/office/spreadsheetml/2018/threadedcomments" xmlns:x="http://schemas.openxmlformats.org/spreadsheetml/2006/main">
  <threadedComment ref="H12" dT="2020-03-02T11:07:22.02" personId="{B2C7B288-34A0-4464-9B62-68236D4DBD66}" id="{FDD5E812-BE3E-4385-999F-D54C0D25BA3F}">
    <text>valore normalizzato del tema</text>
  </threadedComment>
  <threadedComment ref="H21" dT="2020-03-02T11:07:22.02" personId="{B2C7B288-34A0-4464-9B62-68236D4DBD66}" id="{2F6162EC-4E1D-4F6B-B0EA-244FB51ED2AE}">
    <text>valore normalizzato del tema</text>
  </threadedComment>
  <threadedComment ref="H26" dT="2020-03-02T11:07:22.02" personId="{B2C7B288-34A0-4464-9B62-68236D4DBD66}" id="{C9CC3B8D-FDC9-44C3-8492-0A1902424225}">
    <text>valore normalizzato del tema</text>
  </threadedComment>
  <threadedComment ref="H35" dT="2020-03-02T11:07:22.02" personId="{B2C7B288-34A0-4464-9B62-68236D4DBD66}" id="{978966E7-874F-4D09-88E8-CD9B9E0D0270}">
    <text>valore normalizzato del tema</text>
  </threadedComment>
  <threadedComment ref="H42" dT="2020-03-02T11:07:22.02" personId="{B2C7B288-34A0-4464-9B62-68236D4DBD66}" id="{87C1C26E-EF10-44D7-ACAD-A09274480C0B}">
    <text>valore normalizzato del tema</text>
  </threadedComment>
  <threadedComment ref="H45" dT="2020-03-02T11:07:22.02" personId="{B2C7B288-34A0-4464-9B62-68236D4DBD66}" id="{E0C97AB3-6309-4859-BE8D-C8FB4865B208}">
    <text>valore normalizzato del tema</text>
  </threadedComment>
  <threadedComment ref="H50" dT="2020-03-02T11:07:22.02" personId="{B2C7B288-34A0-4464-9B62-68236D4DBD66}" id="{558DEFCA-E8DE-4292-801F-D5ACA35EAA3D}">
    <text>valore normalizzato del tema</text>
  </threadedComment>
</ThreadedComments>
</file>

<file path=xl/threadedComments/threadedComment2.xml><?xml version="1.0" encoding="utf-8"?>
<ThreadedComments xmlns="http://schemas.microsoft.com/office/spreadsheetml/2018/threadedcomments" xmlns:x="http://schemas.openxmlformats.org/spreadsheetml/2006/main">
  <threadedComment ref="H12" dT="2020-03-02T11:07:22.02" personId="{B2C7B288-34A0-4464-9B62-68236D4DBD66}" id="{D2EE3E89-30F0-43CE-A212-696D895C2CBD}">
    <text>valore normalizzato del tema</text>
  </threadedComment>
  <threadedComment ref="H21" dT="2020-03-02T11:07:22.02" personId="{B2C7B288-34A0-4464-9B62-68236D4DBD66}" id="{36F59A1B-EC17-4469-9779-D4F7A50DDE3C}">
    <text>valore normalizzato del tema</text>
  </threadedComment>
  <threadedComment ref="H26" dT="2020-03-02T11:07:22.02" personId="{B2C7B288-34A0-4464-9B62-68236D4DBD66}" id="{DEF2BDAF-BF63-4505-BCD3-8E0B740A4DEB}">
    <text>valore normalizzato del tema</text>
  </threadedComment>
  <threadedComment ref="H35" dT="2020-03-02T11:07:22.02" personId="{B2C7B288-34A0-4464-9B62-68236D4DBD66}" id="{DBF16A24-335B-492B-A77E-01412BC7F249}">
    <text>valore normalizzato del tema</text>
  </threadedComment>
  <threadedComment ref="H42" dT="2020-03-02T11:07:22.02" personId="{B2C7B288-34A0-4464-9B62-68236D4DBD66}" id="{0CED59B2-C99E-4953-9825-7A233C917718}">
    <text>valore normalizzato del tema</text>
  </threadedComment>
  <threadedComment ref="H45" dT="2020-03-02T11:07:22.02" personId="{B2C7B288-34A0-4464-9B62-68236D4DBD66}" id="{772E416B-FB31-47B3-951F-99DB3559F183}">
    <text>valore normalizzato del tema</text>
  </threadedComment>
  <threadedComment ref="H50" dT="2020-03-02T11:07:22.02" personId="{B2C7B288-34A0-4464-9B62-68236D4DBD66}" id="{83B9420F-7D55-4470-8D2C-CA6AE7B6CBB8}">
    <text>valore normalizzato del tema</text>
  </threadedComment>
</ThreadedComments>
</file>

<file path=xl/threadedComments/threadedComment3.xml><?xml version="1.0" encoding="utf-8"?>
<ThreadedComments xmlns="http://schemas.microsoft.com/office/spreadsheetml/2018/threadedcomments" xmlns:x="http://schemas.openxmlformats.org/spreadsheetml/2006/main">
  <threadedComment ref="H12" dT="2020-03-02T11:07:22.02" personId="{B2C7B288-34A0-4464-9B62-68236D4DBD66}" id="{7B131255-5D14-4FBC-9DEC-6BA9E52A41BC}">
    <text>valore normalizzato del tema</text>
  </threadedComment>
  <threadedComment ref="H21" dT="2020-03-02T11:07:22.02" personId="{B2C7B288-34A0-4464-9B62-68236D4DBD66}" id="{4D2DE413-2F37-41EC-8B44-216CFD810262}">
    <text>valore normalizzato del tema</text>
  </threadedComment>
  <threadedComment ref="H26" dT="2020-03-02T11:07:22.02" personId="{B2C7B288-34A0-4464-9B62-68236D4DBD66}" id="{B47617AE-DC9A-4EB2-9ADA-96BCA43A6940}">
    <text>valore normalizzato del tema</text>
  </threadedComment>
  <threadedComment ref="H35" dT="2020-03-02T11:07:22.02" personId="{B2C7B288-34A0-4464-9B62-68236D4DBD66}" id="{371FE4DF-855F-4472-AACA-4013C86BCC11}">
    <text>valore normalizzato del tema</text>
  </threadedComment>
  <threadedComment ref="H42" dT="2020-03-02T11:07:22.02" personId="{B2C7B288-34A0-4464-9B62-68236D4DBD66}" id="{493768BF-09CA-4DC5-ABF8-7EDAF1889BE8}">
    <text>valore normalizzato del tema</text>
  </threadedComment>
  <threadedComment ref="H45" dT="2020-03-02T11:07:22.02" personId="{B2C7B288-34A0-4464-9B62-68236D4DBD66}" id="{8DD36C3E-1DBE-4D5D-B882-AE4F743E882B}">
    <text>valore normalizzato del tema</text>
  </threadedComment>
  <threadedComment ref="H50" dT="2020-03-02T11:07:22.02" personId="{B2C7B288-34A0-4464-9B62-68236D4DBD66}" id="{2C7BD6CF-34FE-424C-B22B-311284A3744E}">
    <text>valore normalizzato del tema</text>
  </threadedComment>
</ThreadedComments>
</file>

<file path=xl/threadedComments/threadedComment4.xml><?xml version="1.0" encoding="utf-8"?>
<ThreadedComments xmlns="http://schemas.microsoft.com/office/spreadsheetml/2018/threadedcomments" xmlns:x="http://schemas.openxmlformats.org/spreadsheetml/2006/main">
  <threadedComment ref="H12" dT="2020-03-02T11:07:22.02" personId="{B2C7B288-34A0-4464-9B62-68236D4DBD66}" id="{B8A3E193-F621-4377-9BB3-B178E56560EE}">
    <text>valore normalizzato del tema</text>
  </threadedComment>
  <threadedComment ref="H21" dT="2020-03-02T11:07:22.02" personId="{B2C7B288-34A0-4464-9B62-68236D4DBD66}" id="{A4BD5425-709A-43F6-BA45-9A7B9D77E51F}">
    <text>valore normalizzato del tema</text>
  </threadedComment>
  <threadedComment ref="H26" dT="2020-03-02T11:07:22.02" personId="{B2C7B288-34A0-4464-9B62-68236D4DBD66}" id="{A2AD3A16-360A-4E3B-B1A6-B5AED6ED70E7}">
    <text>valore normalizzato del tema</text>
  </threadedComment>
  <threadedComment ref="H35" dT="2020-03-02T11:07:22.02" personId="{B2C7B288-34A0-4464-9B62-68236D4DBD66}" id="{F82B00DF-76AD-4826-9969-DD0FB9E6B404}">
    <text>valore normalizzato del tema</text>
  </threadedComment>
  <threadedComment ref="H42" dT="2020-03-02T11:07:22.02" personId="{B2C7B288-34A0-4464-9B62-68236D4DBD66}" id="{A2A8FE8A-5A5A-4C6A-80F1-2A25928F1FF8}">
    <text>valore normalizzato del tema</text>
  </threadedComment>
  <threadedComment ref="H45" dT="2020-03-02T11:07:22.02" personId="{B2C7B288-34A0-4464-9B62-68236D4DBD66}" id="{8B3B264E-D9DF-4A84-B590-02A780E16AAB}">
    <text>valore normalizzato del tema</text>
  </threadedComment>
  <threadedComment ref="H50" dT="2020-03-02T11:07:22.02" personId="{B2C7B288-34A0-4464-9B62-68236D4DBD66}" id="{74D3F224-9CD3-474D-AE43-38DB2865A580}">
    <text>valore normalizzato del tema</text>
  </threadedComment>
</ThreadedComments>
</file>

<file path=xl/threadedComments/threadedComment5.xml><?xml version="1.0" encoding="utf-8"?>
<ThreadedComments xmlns="http://schemas.microsoft.com/office/spreadsheetml/2018/threadedcomments" xmlns:x="http://schemas.openxmlformats.org/spreadsheetml/2006/main">
  <threadedComment ref="H12" dT="2020-03-02T11:07:22.02" personId="{B2C7B288-34A0-4464-9B62-68236D4DBD66}" id="{B9720B14-2DCD-47EA-87F0-2FF3D9ABC4F0}">
    <text>valore normalizzato del tema</text>
  </threadedComment>
  <threadedComment ref="H21" dT="2020-03-02T11:07:22.02" personId="{B2C7B288-34A0-4464-9B62-68236D4DBD66}" id="{826D40DE-E70A-4D81-A247-C3839D23D75A}">
    <text>valore normalizzato del tema</text>
  </threadedComment>
  <threadedComment ref="H26" dT="2020-03-02T11:07:22.02" personId="{B2C7B288-34A0-4464-9B62-68236D4DBD66}" id="{079926CB-BFB6-4733-924A-4F97A90E5BF8}">
    <text>valore normalizzato del tema</text>
  </threadedComment>
  <threadedComment ref="H35" dT="2020-03-02T11:07:22.02" personId="{B2C7B288-34A0-4464-9B62-68236D4DBD66}" id="{9AAE3367-1A9E-4830-9C28-0AB7A2A6912D}">
    <text>valore normalizzato del tema</text>
  </threadedComment>
  <threadedComment ref="H42" dT="2020-03-02T11:07:22.02" personId="{B2C7B288-34A0-4464-9B62-68236D4DBD66}" id="{325AC448-8013-4576-B92A-3334F9FA62B0}">
    <text>valore normalizzato del tema</text>
  </threadedComment>
  <threadedComment ref="H45" dT="2020-03-02T11:07:22.02" personId="{B2C7B288-34A0-4464-9B62-68236D4DBD66}" id="{92FEA797-68F5-44C1-A8FF-7A6F9E1D327C}">
    <text>valore normalizzato del tema</text>
  </threadedComment>
  <threadedComment ref="H50" dT="2020-03-02T11:07:22.02" personId="{B2C7B288-34A0-4464-9B62-68236D4DBD66}" id="{A4D98564-430B-43F3-AD1F-A9FF2666EAA6}">
    <text>valore normalizzato del tema</text>
  </threadedComment>
</ThreadedComments>
</file>

<file path=xl/threadedComments/threadedComment6.xml><?xml version="1.0" encoding="utf-8"?>
<ThreadedComments xmlns="http://schemas.microsoft.com/office/spreadsheetml/2018/threadedcomments" xmlns:x="http://schemas.openxmlformats.org/spreadsheetml/2006/main">
  <threadedComment ref="H12" dT="2020-03-02T11:07:22.02" personId="{B2C7B288-34A0-4464-9B62-68236D4DBD66}" id="{4747CA4C-16EB-4B23-9002-C1648E6A3D56}">
    <text>valore normalizzato del tema</text>
  </threadedComment>
  <threadedComment ref="H21" dT="2020-03-02T11:07:22.02" personId="{B2C7B288-34A0-4464-9B62-68236D4DBD66}" id="{886C221A-91B4-4A3F-81A0-B9E4EF0B0638}">
    <text>valore normalizzato del tema</text>
  </threadedComment>
  <threadedComment ref="H26" dT="2020-03-02T11:07:22.02" personId="{B2C7B288-34A0-4464-9B62-68236D4DBD66}" id="{07838FAB-6B72-4AEF-A41A-1AF75EF6790F}">
    <text>valore normalizzato del tema</text>
  </threadedComment>
  <threadedComment ref="H35" dT="2020-03-02T11:07:22.02" personId="{B2C7B288-34A0-4464-9B62-68236D4DBD66}" id="{DE0C0838-4AEF-4A2A-9E10-DD0BAE164C1B}">
    <text>valore normalizzato del tema</text>
  </threadedComment>
  <threadedComment ref="H42" dT="2020-03-02T11:07:22.02" personId="{B2C7B288-34A0-4464-9B62-68236D4DBD66}" id="{F7FB3F0E-BE7C-450D-9E04-7F25E01F7287}">
    <text>valore normalizzato del tema</text>
  </threadedComment>
  <threadedComment ref="H45" dT="2020-03-02T11:07:22.02" personId="{B2C7B288-34A0-4464-9B62-68236D4DBD66}" id="{AFE7A8F0-D1EB-4CFF-A362-058E2CCA27DF}">
    <text>valore normalizzato del tema</text>
  </threadedComment>
  <threadedComment ref="H50" dT="2020-03-02T11:07:22.02" personId="{B2C7B288-34A0-4464-9B62-68236D4DBD66}" id="{09D8746D-857F-4E3E-B286-CFA9B5067515}">
    <text>valore normalizzato del tema</text>
  </threadedComment>
</ThreadedComments>
</file>

<file path=xl/threadedComments/threadedComment7.xml><?xml version="1.0" encoding="utf-8"?>
<ThreadedComments xmlns="http://schemas.microsoft.com/office/spreadsheetml/2018/threadedcomments" xmlns:x="http://schemas.openxmlformats.org/spreadsheetml/2006/main">
  <threadedComment ref="H12" dT="2020-03-02T11:07:22.02" personId="{B2C7B288-34A0-4464-9B62-68236D4DBD66}" id="{094DFD76-5372-4253-A2DD-2101D206DE3E}">
    <text>valore normalizzato del tema</text>
  </threadedComment>
  <threadedComment ref="H21" dT="2020-03-02T11:07:22.02" personId="{B2C7B288-34A0-4464-9B62-68236D4DBD66}" id="{8BA69D39-B963-44D3-AB54-E16841F5C069}">
    <text>valore normalizzato del tema</text>
  </threadedComment>
  <threadedComment ref="H26" dT="2020-03-02T11:07:22.02" personId="{B2C7B288-34A0-4464-9B62-68236D4DBD66}" id="{52E1DDE8-04C6-4463-B9AE-F4A1B3A86E94}">
    <text>valore normalizzato del tema</text>
  </threadedComment>
  <threadedComment ref="H35" dT="2020-03-02T11:07:22.02" personId="{B2C7B288-34A0-4464-9B62-68236D4DBD66}" id="{83EFB8BA-4025-45E6-BD7F-EDE92C604A92}">
    <text>valore normalizzato del tema</text>
  </threadedComment>
  <threadedComment ref="H42" dT="2020-03-02T11:07:22.02" personId="{B2C7B288-34A0-4464-9B62-68236D4DBD66}" id="{CAC5AE73-43D9-494E-972D-F1D47BCFFE49}">
    <text>valore normalizzato del tema</text>
  </threadedComment>
  <threadedComment ref="H45" dT="2020-03-02T11:07:22.02" personId="{B2C7B288-34A0-4464-9B62-68236D4DBD66}" id="{C0E805B1-A40B-477B-B343-9DBCCDA0AF76}">
    <text>valore normalizzato del tema</text>
  </threadedComment>
  <threadedComment ref="H50" dT="2020-03-02T11:07:22.02" personId="{B2C7B288-34A0-4464-9B62-68236D4DBD66}" id="{24751B02-5572-4EEC-BC7C-48AEC7B5AFB8}">
    <text>valore normalizzato del tema</text>
  </threadedComment>
</ThreadedComments>
</file>

<file path=xl/threadedComments/threadedComment8.xml><?xml version="1.0" encoding="utf-8"?>
<ThreadedComments xmlns="http://schemas.microsoft.com/office/spreadsheetml/2018/threadedcomments" xmlns:x="http://schemas.openxmlformats.org/spreadsheetml/2006/main">
  <threadedComment ref="H12" dT="2020-03-02T11:07:22.02" personId="{B2C7B288-34A0-4464-9B62-68236D4DBD66}" id="{06C87AA9-C2FA-49D9-95AB-8BA41DCB97DD}">
    <text>valore normalizzato del tema</text>
  </threadedComment>
  <threadedComment ref="H21" dT="2020-03-02T11:07:22.02" personId="{B2C7B288-34A0-4464-9B62-68236D4DBD66}" id="{CE6CA677-91EE-410B-8462-72503F41EFF0}">
    <text>valore normalizzato del tema</text>
  </threadedComment>
  <threadedComment ref="H26" dT="2020-03-02T11:07:22.02" personId="{B2C7B288-34A0-4464-9B62-68236D4DBD66}" id="{EB08E1D8-1CF7-42E4-8A2D-740D305E7010}">
    <text>valore normalizzato del tema</text>
  </threadedComment>
  <threadedComment ref="H35" dT="2020-03-02T11:07:22.02" personId="{B2C7B288-34A0-4464-9B62-68236D4DBD66}" id="{49FCB7AC-C843-4CFE-88E8-A4EDFEF528EE}">
    <text>valore normalizzato del tema</text>
  </threadedComment>
  <threadedComment ref="H42" dT="2020-03-02T11:07:22.02" personId="{B2C7B288-34A0-4464-9B62-68236D4DBD66}" id="{72942674-8D2E-4811-A529-18D3C863CC32}">
    <text>valore normalizzato del tema</text>
  </threadedComment>
  <threadedComment ref="H45" dT="2020-03-02T11:07:22.02" personId="{B2C7B288-34A0-4464-9B62-68236D4DBD66}" id="{4A51857D-D806-4D0A-993D-50C8EB1AB4D2}">
    <text>valore normalizzato del tema</text>
  </threadedComment>
  <threadedComment ref="H50" dT="2020-03-02T11:07:22.02" personId="{B2C7B288-34A0-4464-9B62-68236D4DBD66}" id="{C8D0A1CB-C839-4A17-808F-AE02F2A8560E}">
    <text>valore normalizzato del tema</text>
  </threadedComment>
</ThreadedComments>
</file>

<file path=xl/threadedComments/threadedComment9.xml><?xml version="1.0" encoding="utf-8"?>
<ThreadedComments xmlns="http://schemas.microsoft.com/office/spreadsheetml/2018/threadedcomments" xmlns:x="http://schemas.openxmlformats.org/spreadsheetml/2006/main">
  <threadedComment ref="H12" dT="2020-03-02T11:07:22.02" personId="{B2C7B288-34A0-4464-9B62-68236D4DBD66}" id="{B506FC37-5A22-476F-BD5F-AC10381CD866}">
    <text>valore normalizzato del tema</text>
  </threadedComment>
  <threadedComment ref="H21" dT="2020-03-02T11:07:22.02" personId="{B2C7B288-34A0-4464-9B62-68236D4DBD66}" id="{8E9C3E7C-DE90-4221-9961-51D1DBBE0DA0}">
    <text>valore normalizzato del tema</text>
  </threadedComment>
  <threadedComment ref="H26" dT="2020-03-02T11:07:22.02" personId="{B2C7B288-34A0-4464-9B62-68236D4DBD66}" id="{0AD879DF-6CAF-48E0-9A23-ADD3F2524D7C}">
    <text>valore normalizzato del tema</text>
  </threadedComment>
  <threadedComment ref="H35" dT="2020-03-02T11:07:22.02" personId="{B2C7B288-34A0-4464-9B62-68236D4DBD66}" id="{1248F713-E525-41D0-8F85-8BA1C050A6FA}">
    <text>valore normalizzato del tema</text>
  </threadedComment>
  <threadedComment ref="H42" dT="2020-03-02T11:07:22.02" personId="{B2C7B288-34A0-4464-9B62-68236D4DBD66}" id="{990BC494-1A0A-49AF-AF8D-415795161094}">
    <text>valore normalizzato del tema</text>
  </threadedComment>
  <threadedComment ref="H45" dT="2020-03-02T11:07:22.02" personId="{B2C7B288-34A0-4464-9B62-68236D4DBD66}" id="{32401664-AE2D-42F5-ADD1-893557E057ED}">
    <text>valore normalizzato del tema</text>
  </threadedComment>
  <threadedComment ref="H50" dT="2020-03-02T11:07:22.02" personId="{B2C7B288-34A0-4464-9B62-68236D4DBD66}" id="{6C8ECFDA-5287-4A62-87DA-E23D35F135A3}">
    <text>valore normalizzato del tema</text>
  </threadedComment>
</ThreadedComment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Relationship Id="rId5" Type="http://schemas.microsoft.com/office/2017/10/relationships/threadedComment" Target="../threadedComments/threadedComment9.xml"/><Relationship Id="rId4" Type="http://schemas.openxmlformats.org/officeDocument/2006/relationships/comments" Target="../comments9.xml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0.vml"/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Relationship Id="rId5" Type="http://schemas.microsoft.com/office/2017/10/relationships/threadedComment" Target="../threadedComments/threadedComment10.xml"/><Relationship Id="rId4" Type="http://schemas.openxmlformats.org/officeDocument/2006/relationships/comments" Target="../comments10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comments" Target="../comments11.xml"/><Relationship Id="rId1" Type="http://schemas.openxmlformats.org/officeDocument/2006/relationships/vmlDrawing" Target="../drawings/vmlDrawing1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microsoft.com/office/2017/10/relationships/threadedComment" Target="../threadedComments/threadedComment1.xml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5" Type="http://schemas.microsoft.com/office/2017/10/relationships/threadedComment" Target="../threadedComments/threadedComment2.xml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microsoft.com/office/2017/10/relationships/threadedComment" Target="../threadedComments/threadedComment3.xml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microsoft.com/office/2017/10/relationships/threadedComment" Target="../threadedComments/threadedComment4.xml"/><Relationship Id="rId4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microsoft.com/office/2017/10/relationships/threadedComment" Target="../threadedComments/threadedComment5.xml"/><Relationship Id="rId4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6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microsoft.com/office/2017/10/relationships/threadedComment" Target="../threadedComments/threadedComment6.xml"/><Relationship Id="rId4" Type="http://schemas.openxmlformats.org/officeDocument/2006/relationships/comments" Target="../comments6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7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microsoft.com/office/2017/10/relationships/threadedComment" Target="../threadedComments/threadedComment7.xml"/><Relationship Id="rId4" Type="http://schemas.openxmlformats.org/officeDocument/2006/relationships/comments" Target="../comments7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8.vml"/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Relationship Id="rId5" Type="http://schemas.microsoft.com/office/2017/10/relationships/threadedComment" Target="../threadedComments/threadedComment8.xml"/><Relationship Id="rId4" Type="http://schemas.openxmlformats.org/officeDocument/2006/relationships/comments" Target="../comments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20"/>
  <sheetViews>
    <sheetView showGridLines="0" workbookViewId="0">
      <selection activeCell="G11" sqref="G11"/>
    </sheetView>
  </sheetViews>
  <sheetFormatPr defaultColWidth="9.140625" defaultRowHeight="14.25"/>
  <cols>
    <col min="1" max="2" width="9.140625" style="1"/>
    <col min="3" max="3" width="18.42578125" style="1" customWidth="1"/>
    <col min="4" max="16384" width="9.140625" style="1"/>
  </cols>
  <sheetData>
    <row r="2" spans="2:12">
      <c r="B2" s="3"/>
      <c r="C2" s="3"/>
      <c r="D2" s="3"/>
      <c r="E2" s="3"/>
      <c r="F2" s="3"/>
      <c r="G2" s="3"/>
      <c r="H2" s="3"/>
    </row>
    <row r="3" spans="2:12" ht="20.25" customHeight="1">
      <c r="B3" s="155" t="s">
        <v>77</v>
      </c>
      <c r="C3" s="155"/>
      <c r="D3" s="155"/>
      <c r="E3" s="155"/>
      <c r="F3" s="155"/>
      <c r="G3" s="155"/>
      <c r="H3" s="155"/>
      <c r="J3" s="9"/>
    </row>
    <row r="4" spans="2:12" ht="18">
      <c r="B4" s="3"/>
      <c r="C4" s="54"/>
      <c r="D4" s="55"/>
      <c r="E4" s="56"/>
      <c r="F4" s="57"/>
      <c r="G4" s="57"/>
      <c r="H4" s="35"/>
      <c r="I4" s="2"/>
      <c r="J4" s="3"/>
      <c r="L4" s="4"/>
    </row>
    <row r="5" spans="2:12">
      <c r="B5" s="3"/>
      <c r="C5" s="3"/>
      <c r="D5" s="3"/>
      <c r="E5" s="3"/>
      <c r="F5" s="3"/>
      <c r="G5" s="3"/>
      <c r="H5" s="3"/>
      <c r="I5" s="3"/>
      <c r="J5" s="3"/>
    </row>
    <row r="6" spans="2:12" ht="20.25" customHeight="1">
      <c r="B6" s="3"/>
      <c r="C6" s="33" t="s">
        <v>74</v>
      </c>
      <c r="D6" s="3"/>
      <c r="E6" s="156"/>
      <c r="F6" s="156"/>
      <c r="G6" s="156"/>
      <c r="H6" s="3"/>
      <c r="I6" s="3"/>
      <c r="J6" s="3"/>
    </row>
    <row r="7" spans="2:12" ht="15">
      <c r="B7" s="3"/>
      <c r="C7" s="33"/>
      <c r="D7" s="3"/>
      <c r="E7" s="5"/>
      <c r="F7" s="3"/>
      <c r="G7" s="3"/>
      <c r="H7" s="3"/>
      <c r="I7" s="3"/>
      <c r="J7" s="3"/>
    </row>
    <row r="8" spans="2:12" ht="19.5" customHeight="1">
      <c r="B8" s="3"/>
      <c r="C8" s="33" t="s">
        <v>75</v>
      </c>
      <c r="D8" s="3"/>
      <c r="E8" s="157"/>
      <c r="F8" s="157"/>
      <c r="G8" s="157"/>
      <c r="H8" s="3"/>
    </row>
    <row r="9" spans="2:12" ht="15">
      <c r="B9" s="3"/>
      <c r="C9" s="33"/>
      <c r="D9" s="3"/>
      <c r="E9" s="5"/>
      <c r="F9" s="3"/>
      <c r="G9" s="3"/>
      <c r="H9" s="3"/>
    </row>
    <row r="10" spans="2:12" ht="19.5" customHeight="1">
      <c r="B10" s="3"/>
      <c r="C10" s="33" t="s">
        <v>76</v>
      </c>
      <c r="D10" s="3"/>
      <c r="E10" s="156"/>
      <c r="F10" s="156"/>
      <c r="G10" s="156"/>
      <c r="H10" s="3"/>
      <c r="L10" s="6"/>
    </row>
    <row r="11" spans="2:12" ht="15">
      <c r="B11" s="3"/>
      <c r="C11" s="33"/>
      <c r="D11" s="3"/>
      <c r="E11" s="5"/>
      <c r="F11" s="3"/>
      <c r="G11" s="3"/>
      <c r="H11" s="3"/>
      <c r="L11" s="6"/>
    </row>
    <row r="12" spans="2:12" ht="25.5" customHeight="1">
      <c r="B12" s="3"/>
      <c r="C12" s="33" t="s">
        <v>96</v>
      </c>
      <c r="D12" s="3"/>
      <c r="E12" s="34">
        <v>0</v>
      </c>
      <c r="F12" s="7" t="s">
        <v>117</v>
      </c>
      <c r="G12" s="3"/>
      <c r="H12" s="3"/>
    </row>
    <row r="13" spans="2:12" ht="15">
      <c r="B13" s="3"/>
      <c r="C13" s="36"/>
      <c r="D13" s="3"/>
      <c r="E13" s="5"/>
      <c r="F13" s="3"/>
      <c r="G13" s="3"/>
      <c r="H13" s="3"/>
    </row>
    <row r="14" spans="2:12" ht="18.75" customHeight="1">
      <c r="B14" s="3"/>
      <c r="C14" s="33" t="s">
        <v>78</v>
      </c>
      <c r="D14" s="3"/>
      <c r="E14" s="158"/>
      <c r="F14" s="158"/>
      <c r="G14" s="158"/>
      <c r="H14" s="3"/>
    </row>
    <row r="15" spans="2:12">
      <c r="B15" s="3"/>
      <c r="C15" s="8"/>
      <c r="D15" s="3"/>
      <c r="E15" s="3"/>
      <c r="F15" s="3"/>
      <c r="G15" s="3"/>
      <c r="H15" s="3"/>
    </row>
    <row r="16" spans="2:12">
      <c r="B16" s="3"/>
      <c r="C16" s="3"/>
      <c r="D16" s="3"/>
      <c r="E16" s="3"/>
      <c r="F16" s="3"/>
      <c r="G16" s="3"/>
      <c r="H16" s="3"/>
    </row>
    <row r="17" spans="2:8">
      <c r="B17" s="3"/>
      <c r="C17" s="8"/>
      <c r="D17" s="3"/>
      <c r="E17" s="3"/>
      <c r="F17" s="3"/>
      <c r="G17" s="3"/>
      <c r="H17" s="3"/>
    </row>
    <row r="18" spans="2:8">
      <c r="B18" s="3"/>
      <c r="C18" s="3"/>
      <c r="D18" s="3"/>
      <c r="E18" s="3"/>
      <c r="F18" s="3"/>
      <c r="G18" s="3"/>
      <c r="H18" s="3"/>
    </row>
    <row r="19" spans="2:8">
      <c r="B19" s="3"/>
      <c r="C19" s="3"/>
      <c r="D19" s="3"/>
      <c r="E19" s="3"/>
      <c r="F19" s="3"/>
      <c r="G19" s="3"/>
      <c r="H19" s="3"/>
    </row>
    <row r="20" spans="2:8">
      <c r="B20" s="3"/>
      <c r="C20" s="3"/>
      <c r="D20" s="3"/>
      <c r="E20" s="3"/>
      <c r="F20" s="3"/>
      <c r="G20" s="3"/>
      <c r="H20" s="3"/>
    </row>
  </sheetData>
  <sheetProtection algorithmName="SHA-512" hashValue="iXn6l13oRArckQiCl+bzn92AnxaBUJJWbIV5HenJykmRtxMpU0+5fxymOxjg75LNvANdMYD5jF4xS1lJvwhgmg==" saltValue="Qzdzmrec36dEhQagF8/B+w==" spinCount="100000" sheet="1" objects="1" scenarios="1"/>
  <mergeCells count="5">
    <mergeCell ref="B3:H3"/>
    <mergeCell ref="E6:G6"/>
    <mergeCell ref="E8:G8"/>
    <mergeCell ref="E10:G10"/>
    <mergeCell ref="E14:G14"/>
  </mergeCells>
  <conditionalFormatting sqref="H4:I4">
    <cfRule type="colorScale" priority="1">
      <colorScale>
        <cfvo type="num" val="0.28999999999999998"/>
        <cfvo type="num" val="0.3"/>
        <color rgb="FFF8696B"/>
        <color rgb="FF63BE7B"/>
      </colorScale>
    </cfRule>
  </conditionalFormatting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7"/>
  <sheetViews>
    <sheetView showGridLines="0" zoomScale="80" zoomScaleNormal="80" zoomScalePageLayoutView="110" workbookViewId="0">
      <pane xSplit="2" topLeftCell="C1" activePane="topRight" state="frozen"/>
      <selection activeCell="B1" sqref="B1"/>
      <selection pane="topRight" activeCell="D4" sqref="D4"/>
    </sheetView>
  </sheetViews>
  <sheetFormatPr defaultColWidth="9.140625" defaultRowHeight="14.25"/>
  <cols>
    <col min="1" max="1" width="9.28515625" style="13" hidden="1" customWidth="1"/>
    <col min="2" max="2" width="9.140625" style="14" customWidth="1"/>
    <col min="3" max="3" width="3.7109375" style="14" customWidth="1"/>
    <col min="4" max="4" width="18.85546875" style="13" customWidth="1"/>
    <col min="5" max="5" width="3.85546875" style="13" customWidth="1"/>
    <col min="6" max="6" width="1.85546875" style="13" customWidth="1"/>
    <col min="7" max="7" width="65.7109375" style="13" customWidth="1"/>
    <col min="8" max="8" width="7.85546875" style="13" customWidth="1"/>
    <col min="9" max="9" width="9.140625" style="13" customWidth="1"/>
    <col min="10" max="10" width="9.140625" style="13"/>
    <col min="11" max="11" width="10.28515625" style="13" customWidth="1"/>
    <col min="12" max="12" width="5.28515625" style="13" customWidth="1"/>
    <col min="13" max="13" width="3.28515625" style="13" customWidth="1"/>
    <col min="14" max="14" width="45.7109375" style="13" customWidth="1"/>
    <col min="15" max="16" width="11.85546875" style="13" customWidth="1"/>
    <col min="17" max="17" width="5.85546875" style="13" customWidth="1"/>
    <col min="18" max="18" width="11.85546875" style="13" customWidth="1"/>
    <col min="19" max="16384" width="9.140625" style="13"/>
  </cols>
  <sheetData>
    <row r="2" spans="1:18">
      <c r="A2" s="89" t="s">
        <v>45</v>
      </c>
      <c r="I2" s="14"/>
      <c r="J2" s="14"/>
    </row>
    <row r="3" spans="1:18" ht="30" customHeight="1">
      <c r="A3" s="90" t="s">
        <v>46</v>
      </c>
      <c r="D3" s="163" t="s">
        <v>87</v>
      </c>
      <c r="E3" s="163"/>
      <c r="F3" s="163"/>
      <c r="G3" s="163"/>
      <c r="H3" s="163"/>
      <c r="I3" s="91"/>
      <c r="J3" s="91"/>
      <c r="L3" s="166" t="s">
        <v>101</v>
      </c>
      <c r="M3" s="166"/>
      <c r="N3" s="166"/>
      <c r="O3" s="166"/>
      <c r="P3" s="166"/>
      <c r="Q3" s="166"/>
      <c r="R3" s="166"/>
    </row>
    <row r="4" spans="1:18" ht="18.75" customHeight="1">
      <c r="D4" s="92"/>
      <c r="E4" s="14"/>
      <c r="F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ht="30.75" customHeight="1">
      <c r="A5" s="93" t="s">
        <v>71</v>
      </c>
      <c r="D5" s="169" t="s">
        <v>123</v>
      </c>
      <c r="E5" s="169"/>
      <c r="F5" s="14"/>
      <c r="G5" s="168"/>
      <c r="H5" s="168"/>
      <c r="I5" s="14"/>
      <c r="J5" s="14"/>
      <c r="K5" s="14"/>
      <c r="L5" s="94"/>
      <c r="M5" s="14"/>
      <c r="N5" s="95"/>
      <c r="O5" s="96" t="s">
        <v>72</v>
      </c>
      <c r="P5" s="97" t="s">
        <v>118</v>
      </c>
      <c r="R5" s="97" t="s">
        <v>119</v>
      </c>
    </row>
    <row r="6" spans="1:18" ht="18" customHeight="1">
      <c r="A6" s="98" t="s">
        <v>67</v>
      </c>
      <c r="D6" s="169"/>
      <c r="E6" s="169"/>
      <c r="F6" s="14"/>
      <c r="G6" s="159"/>
      <c r="H6" s="159"/>
      <c r="I6" s="14"/>
      <c r="J6" s="14"/>
      <c r="K6" s="14"/>
      <c r="N6" s="14"/>
      <c r="O6" s="14"/>
      <c r="P6" s="99"/>
      <c r="R6" s="14"/>
    </row>
    <row r="7" spans="1:18" ht="36.75" customHeight="1">
      <c r="A7" s="98" t="s">
        <v>68</v>
      </c>
      <c r="D7" s="100" t="s">
        <v>40</v>
      </c>
      <c r="E7" s="100"/>
      <c r="F7" s="152"/>
      <c r="G7" s="101" t="s">
        <v>0</v>
      </c>
      <c r="H7" s="101" t="s">
        <v>41</v>
      </c>
      <c r="I7" s="153"/>
      <c r="J7" s="6"/>
      <c r="K7" s="153"/>
      <c r="L7" s="154" t="s">
        <v>47</v>
      </c>
      <c r="M7" s="6"/>
      <c r="N7" s="154" t="s">
        <v>48</v>
      </c>
    </row>
    <row r="8" spans="1:18" ht="18.75" customHeight="1">
      <c r="A8" s="98" t="s">
        <v>69</v>
      </c>
      <c r="D8" s="103"/>
      <c r="E8" s="103"/>
      <c r="F8" s="14"/>
      <c r="G8" s="103"/>
      <c r="H8" s="103"/>
      <c r="I8" s="14"/>
      <c r="K8" s="14"/>
    </row>
    <row r="9" spans="1:18" ht="19.5" customHeight="1">
      <c r="A9" s="98" t="s">
        <v>70</v>
      </c>
      <c r="D9" s="164" t="s">
        <v>9</v>
      </c>
      <c r="E9" s="104"/>
      <c r="F9" s="14"/>
      <c r="G9" s="105" t="s">
        <v>1</v>
      </c>
      <c r="H9" s="80">
        <v>0</v>
      </c>
      <c r="I9" s="14"/>
      <c r="K9" s="14"/>
      <c r="L9" s="14"/>
      <c r="M9" s="14"/>
      <c r="N9" s="106" t="s">
        <v>49</v>
      </c>
      <c r="O9" s="107"/>
      <c r="P9" s="80">
        <v>0</v>
      </c>
      <c r="Q9" s="107"/>
      <c r="R9" s="29">
        <f>P9</f>
        <v>0</v>
      </c>
    </row>
    <row r="10" spans="1:18" ht="18" customHeight="1">
      <c r="A10" s="98" t="s">
        <v>52</v>
      </c>
      <c r="D10" s="164"/>
      <c r="E10" s="104"/>
      <c r="F10" s="14"/>
      <c r="G10" s="108" t="s">
        <v>2</v>
      </c>
      <c r="H10" s="26">
        <v>0</v>
      </c>
      <c r="I10" s="14"/>
      <c r="K10" s="14"/>
      <c r="L10" s="14"/>
      <c r="M10" s="14"/>
      <c r="N10" s="14"/>
      <c r="O10" s="99"/>
      <c r="P10" s="7"/>
      <c r="Q10" s="18"/>
      <c r="R10" s="16"/>
    </row>
    <row r="11" spans="1:18" ht="18" customHeight="1">
      <c r="A11" s="98" t="s">
        <v>53</v>
      </c>
      <c r="D11" s="164"/>
      <c r="E11" s="104"/>
      <c r="F11" s="14"/>
      <c r="G11" s="109" t="s">
        <v>3</v>
      </c>
      <c r="H11" s="81">
        <v>0</v>
      </c>
      <c r="I11" s="14"/>
      <c r="K11" s="14"/>
      <c r="L11" s="14"/>
      <c r="M11" s="14"/>
      <c r="N11" s="110" t="s">
        <v>50</v>
      </c>
      <c r="O11" s="21">
        <v>0</v>
      </c>
      <c r="P11" s="111"/>
      <c r="Q11" s="18"/>
      <c r="R11" s="23">
        <f>$O$11*1.116</f>
        <v>0</v>
      </c>
    </row>
    <row r="12" spans="1:18" ht="25.5" hidden="1" customHeight="1">
      <c r="A12" s="98" t="s">
        <v>54</v>
      </c>
      <c r="D12" s="112"/>
      <c r="E12" s="7"/>
      <c r="F12" s="14"/>
      <c r="G12" s="113" t="s">
        <v>44</v>
      </c>
      <c r="H12" s="114">
        <f>SUM(H9:H11)/COUNTA(H9:H11)</f>
        <v>0</v>
      </c>
      <c r="I12" s="14"/>
      <c r="K12" s="14"/>
      <c r="L12" s="14"/>
      <c r="M12" s="14"/>
      <c r="N12" s="14"/>
      <c r="O12" s="99"/>
      <c r="P12" s="24"/>
      <c r="Q12" s="18"/>
      <c r="R12" s="25"/>
    </row>
    <row r="13" spans="1:18" ht="18" customHeight="1">
      <c r="A13" s="13" t="s">
        <v>116</v>
      </c>
      <c r="D13" s="112"/>
      <c r="E13" s="7"/>
      <c r="F13" s="14"/>
      <c r="G13" s="14"/>
      <c r="H13" s="3"/>
      <c r="I13" s="14"/>
      <c r="K13" s="14"/>
      <c r="L13" s="14"/>
      <c r="M13" s="14"/>
      <c r="N13" s="109"/>
      <c r="O13" s="115"/>
      <c r="P13" s="30"/>
      <c r="Q13" s="116"/>
      <c r="R13" s="31"/>
    </row>
    <row r="14" spans="1:18" ht="18" customHeight="1">
      <c r="D14" s="164" t="s">
        <v>10</v>
      </c>
      <c r="E14" s="104"/>
      <c r="F14" s="14"/>
      <c r="G14" s="106" t="s">
        <v>28</v>
      </c>
      <c r="H14" s="27">
        <v>0</v>
      </c>
      <c r="I14" s="14"/>
      <c r="K14" s="14"/>
      <c r="L14" s="14"/>
      <c r="M14" s="14"/>
      <c r="N14" s="106" t="s">
        <v>113</v>
      </c>
      <c r="O14" s="80">
        <v>0</v>
      </c>
      <c r="P14" s="107"/>
      <c r="Q14" s="107"/>
      <c r="R14" s="29">
        <f>$O$14*6.975</f>
        <v>0</v>
      </c>
    </row>
    <row r="15" spans="1:18" ht="19.5" customHeight="1">
      <c r="D15" s="164"/>
      <c r="E15" s="104"/>
      <c r="F15" s="14"/>
      <c r="G15" s="108" t="s">
        <v>29</v>
      </c>
      <c r="H15" s="82">
        <v>0</v>
      </c>
      <c r="I15" s="14"/>
      <c r="K15" s="14"/>
      <c r="L15" s="14"/>
      <c r="M15" s="14"/>
      <c r="N15" s="14"/>
      <c r="O15" s="99"/>
      <c r="P15" s="24"/>
      <c r="Q15" s="18"/>
      <c r="R15" s="16"/>
    </row>
    <row r="16" spans="1:18" ht="16.5" customHeight="1">
      <c r="A16" s="13">
        <v>0</v>
      </c>
      <c r="D16" s="164"/>
      <c r="E16" s="104"/>
      <c r="F16" s="14"/>
      <c r="G16" s="108" t="s">
        <v>30</v>
      </c>
      <c r="H16" s="26">
        <v>0</v>
      </c>
      <c r="I16" s="14"/>
      <c r="K16" s="14"/>
      <c r="L16" s="14"/>
      <c r="M16" s="14"/>
      <c r="N16" s="106" t="s">
        <v>114</v>
      </c>
      <c r="O16" s="27">
        <v>0</v>
      </c>
      <c r="P16" s="107"/>
      <c r="Q16" s="107"/>
      <c r="R16" s="29">
        <f>$O$16*18.6</f>
        <v>0</v>
      </c>
    </row>
    <row r="17" spans="1:21" ht="18" customHeight="1">
      <c r="A17" s="13">
        <v>1</v>
      </c>
      <c r="D17" s="164"/>
      <c r="E17" s="104"/>
      <c r="F17" s="14"/>
      <c r="G17" s="108" t="s">
        <v>31</v>
      </c>
      <c r="H17" s="82">
        <v>0</v>
      </c>
      <c r="I17" s="14"/>
      <c r="K17" s="14"/>
      <c r="L17" s="14"/>
      <c r="M17" s="14"/>
      <c r="N17" s="14"/>
      <c r="O17" s="99"/>
      <c r="P17" s="24"/>
      <c r="Q17" s="18"/>
      <c r="R17" s="16"/>
    </row>
    <row r="18" spans="1:21" ht="18" customHeight="1">
      <c r="D18" s="164"/>
      <c r="E18" s="104"/>
      <c r="F18" s="14"/>
      <c r="G18" s="108" t="s">
        <v>32</v>
      </c>
      <c r="H18" s="26">
        <v>0</v>
      </c>
      <c r="I18" s="14"/>
      <c r="K18" s="14"/>
      <c r="L18" s="14"/>
      <c r="M18" s="14"/>
      <c r="N18" s="106" t="s">
        <v>115</v>
      </c>
      <c r="O18" s="80">
        <v>0</v>
      </c>
      <c r="P18" s="107"/>
      <c r="Q18" s="107"/>
      <c r="R18" s="29">
        <f>$O$18*32.55</f>
        <v>0</v>
      </c>
    </row>
    <row r="19" spans="1:21" ht="18" customHeight="1">
      <c r="D19" s="164"/>
      <c r="E19" s="104"/>
      <c r="F19" s="14"/>
      <c r="G19" s="108" t="s">
        <v>33</v>
      </c>
      <c r="H19" s="82">
        <v>0</v>
      </c>
      <c r="I19" s="14"/>
      <c r="K19" s="14"/>
      <c r="L19" s="14"/>
      <c r="M19" s="14"/>
      <c r="N19" s="14"/>
      <c r="O19" s="99"/>
      <c r="P19" s="7"/>
      <c r="Q19" s="18"/>
      <c r="R19" s="16"/>
    </row>
    <row r="20" spans="1:21" ht="18" customHeight="1">
      <c r="D20" s="164"/>
      <c r="E20" s="104"/>
      <c r="F20" s="14"/>
      <c r="G20" s="14" t="s">
        <v>34</v>
      </c>
      <c r="H20" s="26">
        <v>0</v>
      </c>
      <c r="I20" s="14"/>
      <c r="K20" s="14"/>
      <c r="L20" s="14"/>
      <c r="M20" s="14"/>
      <c r="O20" s="18"/>
      <c r="P20" s="18"/>
      <c r="Q20" s="18"/>
      <c r="R20" s="7"/>
    </row>
    <row r="21" spans="1:21" ht="18" hidden="1" customHeight="1">
      <c r="D21" s="149"/>
      <c r="E21" s="148"/>
      <c r="F21" s="14"/>
      <c r="G21" s="113" t="s">
        <v>44</v>
      </c>
      <c r="H21" s="114">
        <f>SUM(H14:H20)/COUNTA(H14:H20)</f>
        <v>0</v>
      </c>
      <c r="I21" s="14"/>
      <c r="K21" s="14"/>
      <c r="L21" s="14"/>
      <c r="M21" s="14"/>
      <c r="N21" s="14"/>
      <c r="O21" s="99"/>
      <c r="P21" s="7"/>
      <c r="Q21" s="18"/>
      <c r="R21" s="25"/>
    </row>
    <row r="22" spans="1:21" ht="18" customHeight="1">
      <c r="D22" s="149"/>
      <c r="E22" s="148"/>
      <c r="F22" s="14"/>
      <c r="G22" s="14"/>
      <c r="H22" s="3"/>
      <c r="I22" s="14"/>
      <c r="K22" s="14"/>
      <c r="L22" s="102" t="s">
        <v>51</v>
      </c>
      <c r="N22" s="102" t="s">
        <v>111</v>
      </c>
      <c r="O22" s="7"/>
      <c r="P22" s="5"/>
      <c r="Q22" s="18"/>
      <c r="R22" s="16"/>
    </row>
    <row r="23" spans="1:21" ht="18" customHeight="1">
      <c r="D23" s="164" t="s">
        <v>11</v>
      </c>
      <c r="E23" s="104"/>
      <c r="F23" s="14"/>
      <c r="G23" s="106" t="s">
        <v>15</v>
      </c>
      <c r="H23" s="80">
        <v>0</v>
      </c>
      <c r="I23" s="14"/>
      <c r="K23" s="14"/>
      <c r="L23" s="14"/>
      <c r="M23" s="102"/>
      <c r="N23" s="37"/>
      <c r="O23" s="48"/>
      <c r="P23" s="27">
        <v>0</v>
      </c>
      <c r="Q23" s="107"/>
      <c r="R23" s="38">
        <f>P23</f>
        <v>0</v>
      </c>
    </row>
    <row r="24" spans="1:21" ht="18" customHeight="1">
      <c r="D24" s="164"/>
      <c r="E24" s="104"/>
      <c r="F24" s="14"/>
      <c r="G24" s="108" t="s">
        <v>16</v>
      </c>
      <c r="H24" s="26">
        <v>0</v>
      </c>
      <c r="I24" s="14"/>
      <c r="K24" s="14"/>
    </row>
    <row r="25" spans="1:21" ht="18" customHeight="1">
      <c r="D25" s="164"/>
      <c r="E25" s="104"/>
      <c r="F25" s="14"/>
      <c r="G25" s="109" t="s">
        <v>17</v>
      </c>
      <c r="H25" s="83">
        <v>0</v>
      </c>
      <c r="I25" s="14"/>
      <c r="K25" s="14"/>
      <c r="L25" s="14"/>
      <c r="M25" s="40"/>
      <c r="N25" s="118"/>
      <c r="O25" s="46"/>
      <c r="P25" s="46"/>
      <c r="Q25" s="51"/>
      <c r="R25" s="46"/>
    </row>
    <row r="26" spans="1:21" ht="19.5" hidden="1" customHeight="1">
      <c r="D26" s="119"/>
      <c r="E26" s="148"/>
      <c r="G26" s="113" t="s">
        <v>44</v>
      </c>
      <c r="H26" s="114">
        <f>SUM(H23:H25)/COUNTA(H23:H25)</f>
        <v>0</v>
      </c>
      <c r="K26" s="14"/>
      <c r="L26" s="14"/>
      <c r="M26" s="12"/>
      <c r="N26" s="12"/>
      <c r="O26" s="12"/>
      <c r="P26" s="120"/>
      <c r="R26" s="151"/>
    </row>
    <row r="27" spans="1:21" ht="18" customHeight="1">
      <c r="D27" s="149"/>
      <c r="E27" s="148"/>
      <c r="F27" s="14"/>
      <c r="G27" s="14"/>
      <c r="H27" s="7"/>
      <c r="K27" s="14"/>
      <c r="L27" s="14"/>
      <c r="M27" s="12"/>
      <c r="N27" s="121"/>
      <c r="O27" s="121"/>
      <c r="P27" s="122"/>
      <c r="Q27" s="123"/>
      <c r="R27" s="39">
        <f>SUM(R9:R23)</f>
        <v>0</v>
      </c>
    </row>
    <row r="28" spans="1:21" ht="18" customHeight="1">
      <c r="D28" s="165" t="s">
        <v>122</v>
      </c>
      <c r="E28" s="124"/>
      <c r="F28" s="125"/>
      <c r="G28" s="106" t="s">
        <v>35</v>
      </c>
      <c r="H28" s="27">
        <v>0</v>
      </c>
      <c r="I28" s="14"/>
      <c r="J28" s="14"/>
      <c r="K28" s="14"/>
      <c r="L28" s="14"/>
      <c r="M28" s="40"/>
      <c r="N28" s="40"/>
      <c r="O28" s="12"/>
      <c r="P28" s="120"/>
      <c r="Q28" s="151"/>
      <c r="R28" s="14"/>
      <c r="S28" s="14"/>
      <c r="T28" s="126" t="s">
        <v>9</v>
      </c>
      <c r="U28" s="127">
        <f>H12</f>
        <v>0</v>
      </c>
    </row>
    <row r="29" spans="1:21" ht="18" customHeight="1">
      <c r="D29" s="165"/>
      <c r="E29" s="124"/>
      <c r="F29" s="125"/>
      <c r="G29" s="108" t="s">
        <v>4</v>
      </c>
      <c r="H29" s="84">
        <v>0</v>
      </c>
      <c r="I29" s="14"/>
      <c r="J29" s="14"/>
      <c r="L29" s="14"/>
      <c r="M29" s="12"/>
      <c r="N29" s="12"/>
      <c r="O29" s="12"/>
      <c r="P29" s="12"/>
      <c r="Q29" s="12"/>
      <c r="R29" s="14"/>
      <c r="T29" s="126" t="s">
        <v>10</v>
      </c>
      <c r="U29" s="127">
        <f>H21</f>
        <v>0</v>
      </c>
    </row>
    <row r="30" spans="1:21" ht="18" customHeight="1">
      <c r="D30" s="165"/>
      <c r="E30" s="124"/>
      <c r="F30" s="125"/>
      <c r="G30" s="108" t="s">
        <v>5</v>
      </c>
      <c r="H30" s="26">
        <v>0</v>
      </c>
      <c r="I30" s="14"/>
      <c r="L30" s="14"/>
      <c r="M30" s="40"/>
      <c r="N30" s="40"/>
      <c r="O30" s="12"/>
      <c r="P30" s="120"/>
      <c r="Q30" s="151"/>
      <c r="R30" s="14"/>
      <c r="T30" s="126" t="s">
        <v>11</v>
      </c>
      <c r="U30" s="127">
        <f>H26</f>
        <v>0</v>
      </c>
    </row>
    <row r="31" spans="1:21" ht="18" customHeight="1">
      <c r="D31" s="165"/>
      <c r="E31" s="124"/>
      <c r="F31" s="125"/>
      <c r="G31" s="128" t="s">
        <v>109</v>
      </c>
      <c r="H31" s="82">
        <v>0</v>
      </c>
      <c r="I31" s="14"/>
      <c r="L31" s="14"/>
      <c r="M31" s="12"/>
      <c r="N31" s="12"/>
      <c r="O31" s="12"/>
      <c r="P31" s="12"/>
      <c r="Q31" s="12"/>
      <c r="R31" s="14"/>
      <c r="T31" s="126" t="s">
        <v>112</v>
      </c>
      <c r="U31" s="127">
        <f>H35</f>
        <v>0</v>
      </c>
    </row>
    <row r="32" spans="1:21" ht="21.75" customHeight="1">
      <c r="D32" s="165"/>
      <c r="E32" s="124"/>
      <c r="F32" s="14"/>
      <c r="G32" s="14" t="s">
        <v>21</v>
      </c>
      <c r="H32" s="20">
        <v>0</v>
      </c>
      <c r="I32" s="14"/>
      <c r="L32" s="14"/>
      <c r="M32" s="40"/>
      <c r="N32" s="40"/>
      <c r="O32" s="12"/>
      <c r="P32" s="120"/>
      <c r="Q32" s="151"/>
      <c r="R32" s="14"/>
      <c r="T32" s="126" t="s">
        <v>18</v>
      </c>
      <c r="U32" s="126">
        <f>H42</f>
        <v>0</v>
      </c>
    </row>
    <row r="33" spans="4:21" ht="18" customHeight="1">
      <c r="D33" s="165"/>
      <c r="E33" s="124"/>
      <c r="F33" s="14"/>
      <c r="G33" s="109" t="s">
        <v>20</v>
      </c>
      <c r="H33" s="83">
        <v>0</v>
      </c>
      <c r="I33" s="14"/>
      <c r="L33" s="14"/>
      <c r="M33" s="12"/>
      <c r="N33" s="12"/>
      <c r="O33" s="12"/>
      <c r="P33" s="12"/>
      <c r="Q33" s="151"/>
      <c r="R33" s="14"/>
      <c r="T33" s="126" t="s">
        <v>23</v>
      </c>
      <c r="U33" s="126">
        <f>H45</f>
        <v>0</v>
      </c>
    </row>
    <row r="34" spans="4:21" ht="18" customHeight="1">
      <c r="D34" s="165"/>
      <c r="E34" s="124"/>
      <c r="F34" s="125"/>
      <c r="G34" s="109" t="s">
        <v>22</v>
      </c>
      <c r="H34" s="32">
        <v>0</v>
      </c>
      <c r="I34" s="14"/>
      <c r="L34" s="14"/>
      <c r="M34" s="40"/>
      <c r="N34" s="40"/>
      <c r="O34" s="12"/>
      <c r="P34" s="120"/>
      <c r="Q34" s="151"/>
      <c r="R34" s="14"/>
      <c r="T34" s="126" t="s">
        <v>88</v>
      </c>
      <c r="U34" s="126">
        <f>H50</f>
        <v>0</v>
      </c>
    </row>
    <row r="35" spans="4:21" ht="18" hidden="1" customHeight="1">
      <c r="D35" s="150"/>
      <c r="E35" s="147"/>
      <c r="G35" s="131" t="s">
        <v>44</v>
      </c>
      <c r="H35" s="114">
        <f>SUM(H28:H34)/COUNTA(H28:H34)</f>
        <v>0</v>
      </c>
      <c r="L35" s="14"/>
      <c r="M35" s="12"/>
      <c r="N35" s="12"/>
      <c r="O35" s="12"/>
      <c r="P35" s="12"/>
      <c r="Q35" s="151"/>
      <c r="R35" s="14"/>
    </row>
    <row r="36" spans="4:21" ht="18" customHeight="1">
      <c r="D36" s="150"/>
      <c r="E36" s="147"/>
      <c r="G36" s="14"/>
      <c r="H36" s="3"/>
      <c r="L36" s="14"/>
      <c r="M36" s="12"/>
      <c r="N36" s="12"/>
      <c r="O36" s="12"/>
      <c r="P36" s="120"/>
      <c r="Q36" s="151"/>
      <c r="R36" s="14"/>
    </row>
    <row r="37" spans="4:21" ht="18" customHeight="1">
      <c r="D37" s="164" t="s">
        <v>18</v>
      </c>
      <c r="E37" s="104"/>
      <c r="F37" s="125"/>
      <c r="G37" s="106" t="s">
        <v>36</v>
      </c>
      <c r="H37" s="80">
        <v>0</v>
      </c>
      <c r="L37" s="14"/>
      <c r="M37" s="14"/>
      <c r="N37" s="14"/>
      <c r="O37" s="14"/>
      <c r="P37" s="132"/>
      <c r="Q37" s="11"/>
      <c r="R37" s="14"/>
    </row>
    <row r="38" spans="4:21" ht="18" customHeight="1">
      <c r="D38" s="164"/>
      <c r="E38" s="104"/>
      <c r="F38" s="125"/>
      <c r="G38" s="108" t="s">
        <v>37</v>
      </c>
      <c r="H38" s="26">
        <v>0</v>
      </c>
      <c r="I38" s="14"/>
      <c r="L38" s="14"/>
      <c r="M38" s="14"/>
      <c r="N38" s="14"/>
      <c r="O38" s="14"/>
      <c r="P38" s="14"/>
      <c r="Q38" s="14"/>
      <c r="R38" s="14"/>
    </row>
    <row r="39" spans="4:21" ht="18" customHeight="1">
      <c r="D39" s="164"/>
      <c r="E39" s="104"/>
      <c r="F39" s="125"/>
      <c r="G39" s="14" t="s">
        <v>38</v>
      </c>
      <c r="H39" s="81">
        <v>0</v>
      </c>
      <c r="L39" s="14"/>
      <c r="M39" s="14"/>
      <c r="N39" s="14"/>
      <c r="O39" s="14"/>
      <c r="P39" s="14"/>
      <c r="Q39" s="14"/>
      <c r="R39" s="14"/>
    </row>
    <row r="40" spans="4:21" ht="18" customHeight="1">
      <c r="D40" s="164"/>
      <c r="E40" s="104"/>
      <c r="F40" s="125"/>
      <c r="G40" s="108" t="s">
        <v>19</v>
      </c>
      <c r="H40" s="32">
        <v>0</v>
      </c>
      <c r="I40" s="14"/>
      <c r="L40" s="14"/>
      <c r="M40" s="14"/>
      <c r="N40" s="14"/>
      <c r="O40" s="14"/>
      <c r="P40" s="120"/>
      <c r="Q40" s="151"/>
      <c r="R40" s="14"/>
    </row>
    <row r="41" spans="4:21" ht="18" customHeight="1">
      <c r="D41" s="164"/>
      <c r="E41" s="104"/>
      <c r="F41" s="14"/>
      <c r="G41" s="109" t="s">
        <v>39</v>
      </c>
      <c r="H41" s="81">
        <v>0</v>
      </c>
      <c r="I41" s="14"/>
      <c r="L41" s="14"/>
      <c r="M41" s="14"/>
      <c r="N41" s="14"/>
      <c r="O41" s="14"/>
      <c r="P41" s="12"/>
      <c r="Q41" s="151"/>
      <c r="R41" s="14"/>
      <c r="S41" s="14"/>
    </row>
    <row r="42" spans="4:21" ht="18" hidden="1" customHeight="1">
      <c r="D42" s="149"/>
      <c r="E42" s="148"/>
      <c r="G42" s="113" t="s">
        <v>44</v>
      </c>
      <c r="H42" s="133">
        <f>SUM(H37:H41)/COUNTA(H37:H41)</f>
        <v>0</v>
      </c>
      <c r="I42" s="14"/>
      <c r="L42" s="14"/>
      <c r="M42" s="14"/>
      <c r="N42" s="14"/>
      <c r="O42" s="14"/>
      <c r="P42" s="120"/>
      <c r="Q42" s="151"/>
      <c r="R42" s="14"/>
      <c r="S42" s="14"/>
    </row>
    <row r="43" spans="4:21" ht="17.25" customHeight="1">
      <c r="D43" s="149"/>
      <c r="E43" s="148"/>
      <c r="G43" s="14"/>
      <c r="H43" s="8"/>
      <c r="I43" s="14"/>
      <c r="L43" s="14"/>
      <c r="M43" s="14"/>
      <c r="N43" s="14"/>
      <c r="O43" s="14"/>
      <c r="P43" s="151"/>
      <c r="Q43" s="151"/>
      <c r="R43" s="14"/>
      <c r="S43" s="14"/>
    </row>
    <row r="44" spans="4:21" ht="17.25" customHeight="1">
      <c r="D44" s="149" t="s">
        <v>23</v>
      </c>
      <c r="E44" s="104"/>
      <c r="F44" s="125"/>
      <c r="G44" s="14" t="s">
        <v>24</v>
      </c>
      <c r="H44" s="20">
        <v>0</v>
      </c>
      <c r="I44" s="14"/>
      <c r="L44" s="14"/>
      <c r="M44" s="14"/>
      <c r="N44" s="14"/>
      <c r="O44" s="14"/>
      <c r="P44" s="12"/>
      <c r="Q44" s="151"/>
      <c r="R44" s="14"/>
      <c r="S44" s="14"/>
    </row>
    <row r="45" spans="4:21" ht="18" hidden="1" customHeight="1">
      <c r="D45" s="149"/>
      <c r="E45" s="134"/>
      <c r="G45" s="113" t="s">
        <v>44</v>
      </c>
      <c r="H45" s="135">
        <f>SUM(H44)/COUNTA(H44)</f>
        <v>0</v>
      </c>
      <c r="I45" s="14"/>
      <c r="L45" s="14"/>
      <c r="M45" s="14"/>
      <c r="N45" s="14"/>
      <c r="O45" s="14"/>
      <c r="P45" s="12"/>
      <c r="Q45" s="12"/>
      <c r="R45" s="14"/>
      <c r="S45" s="14"/>
    </row>
    <row r="46" spans="4:21" ht="18" customHeight="1">
      <c r="D46" s="149"/>
      <c r="E46" s="148"/>
      <c r="G46" s="14"/>
      <c r="H46" s="14"/>
      <c r="L46" s="14"/>
      <c r="M46" s="14"/>
      <c r="N46" s="14"/>
      <c r="O46" s="14"/>
      <c r="P46" s="12"/>
      <c r="Q46" s="12"/>
      <c r="R46" s="14"/>
      <c r="S46" s="14"/>
    </row>
    <row r="47" spans="4:21" ht="18" customHeight="1">
      <c r="D47" s="164" t="s">
        <v>88</v>
      </c>
      <c r="E47" s="104"/>
      <c r="F47" s="125"/>
      <c r="G47" s="106" t="s">
        <v>89</v>
      </c>
      <c r="H47" s="80">
        <v>0</v>
      </c>
      <c r="L47" s="14"/>
      <c r="M47" s="14"/>
      <c r="N47" s="14"/>
      <c r="O47" s="14"/>
      <c r="P47" s="12"/>
      <c r="Q47" s="12"/>
      <c r="R47" s="14"/>
      <c r="S47" s="14"/>
    </row>
    <row r="48" spans="4:21" ht="18" customHeight="1">
      <c r="D48" s="164"/>
      <c r="E48" s="104"/>
      <c r="F48" s="125"/>
      <c r="G48" s="108" t="s">
        <v>90</v>
      </c>
      <c r="H48" s="26">
        <v>0</v>
      </c>
      <c r="I48" s="14"/>
      <c r="L48" s="14"/>
      <c r="M48" s="14"/>
      <c r="N48" s="14"/>
      <c r="O48" s="14"/>
      <c r="P48" s="151"/>
      <c r="Q48" s="151"/>
      <c r="R48" s="14"/>
      <c r="S48" s="14"/>
    </row>
    <row r="49" spans="4:21" ht="18" customHeight="1">
      <c r="D49" s="164"/>
      <c r="E49" s="104"/>
      <c r="F49" s="125"/>
      <c r="G49" s="14" t="s">
        <v>91</v>
      </c>
      <c r="H49" s="81">
        <v>0</v>
      </c>
      <c r="I49" s="14"/>
      <c r="L49" s="14"/>
      <c r="M49" s="102"/>
      <c r="N49" s="14"/>
      <c r="O49" s="14"/>
      <c r="P49" s="120"/>
      <c r="Q49" s="151"/>
      <c r="R49" s="14"/>
      <c r="S49" s="14"/>
    </row>
    <row r="50" spans="4:21" ht="18" hidden="1" customHeight="1">
      <c r="F50" s="136"/>
      <c r="G50" s="137" t="s">
        <v>44</v>
      </c>
      <c r="H50" s="138">
        <f>SUM(H47:H49)/COUNTA(H47:H49)</f>
        <v>0</v>
      </c>
      <c r="L50" s="14"/>
      <c r="M50" s="102"/>
      <c r="N50" s="102"/>
      <c r="O50" s="14"/>
      <c r="P50" s="132"/>
      <c r="Q50" s="151"/>
      <c r="R50" s="14"/>
      <c r="S50" s="14"/>
    </row>
    <row r="51" spans="4:21" ht="18" customHeight="1">
      <c r="G51" s="14"/>
      <c r="H51" s="14"/>
      <c r="L51" s="14"/>
      <c r="M51" s="102"/>
      <c r="N51" s="102"/>
      <c r="O51" s="14"/>
      <c r="P51" s="132"/>
      <c r="Q51" s="151"/>
      <c r="R51" s="14"/>
      <c r="S51" s="14"/>
    </row>
    <row r="52" spans="4:21" ht="18" customHeight="1">
      <c r="E52" s="14"/>
      <c r="F52" s="40"/>
      <c r="I52" s="14"/>
      <c r="L52" s="14"/>
      <c r="M52" s="14"/>
      <c r="N52" s="14"/>
      <c r="O52" s="14"/>
      <c r="P52" s="12"/>
      <c r="Q52" s="12"/>
      <c r="R52" s="14"/>
      <c r="S52" s="14"/>
    </row>
    <row r="53" spans="4:21" ht="20.25" customHeight="1">
      <c r="G53" s="139" t="s">
        <v>93</v>
      </c>
      <c r="H53" s="22">
        <f>SUM(H45,H42,H35,H26,H21,H12,H50)/COUNTA(H45,H42,H35,H26,H21,H12,H50)</f>
        <v>0</v>
      </c>
      <c r="L53" s="14"/>
      <c r="M53" s="14"/>
      <c r="N53" s="14"/>
      <c r="O53" s="14"/>
      <c r="P53" s="132"/>
      <c r="Q53" s="151"/>
      <c r="R53" s="14"/>
      <c r="S53" s="14"/>
    </row>
    <row r="54" spans="4:21" ht="18" customHeight="1">
      <c r="G54" s="14"/>
      <c r="L54" s="14"/>
      <c r="M54" s="14"/>
      <c r="N54" s="14"/>
      <c r="O54" s="14"/>
      <c r="P54" s="151"/>
      <c r="Q54" s="151"/>
      <c r="R54" s="14"/>
      <c r="S54" s="14"/>
    </row>
    <row r="55" spans="4:21" ht="18" customHeight="1">
      <c r="L55" s="14"/>
      <c r="M55" s="14"/>
      <c r="N55" s="14"/>
      <c r="O55" s="14"/>
      <c r="P55" s="12"/>
      <c r="Q55" s="12"/>
      <c r="R55" s="14"/>
      <c r="S55" s="14"/>
    </row>
    <row r="56" spans="4:21" ht="30" customHeight="1">
      <c r="D56" s="167" t="s">
        <v>124</v>
      </c>
      <c r="E56" s="167"/>
      <c r="F56" s="167"/>
      <c r="G56" s="167"/>
      <c r="H56" s="167"/>
      <c r="L56" s="14"/>
      <c r="M56" s="14"/>
      <c r="N56" s="14"/>
      <c r="O56" s="14"/>
      <c r="P56" s="132"/>
      <c r="Q56" s="151"/>
      <c r="R56" s="14"/>
      <c r="S56" s="14"/>
    </row>
    <row r="57" spans="4:21" ht="15">
      <c r="I57" s="14"/>
      <c r="L57" s="14"/>
      <c r="M57" s="14"/>
      <c r="N57" s="14"/>
      <c r="O57" s="14"/>
      <c r="P57" s="120"/>
      <c r="Q57" s="151"/>
      <c r="R57" s="14"/>
      <c r="S57" s="14"/>
    </row>
    <row r="58" spans="4:21" ht="19.5" customHeight="1">
      <c r="D58" s="140" t="s">
        <v>42</v>
      </c>
      <c r="F58" s="14"/>
      <c r="G58" s="103" t="s">
        <v>43</v>
      </c>
      <c r="H58" s="103" t="s">
        <v>41</v>
      </c>
      <c r="L58" s="14"/>
      <c r="M58" s="14"/>
      <c r="N58" s="14"/>
      <c r="O58" s="14"/>
      <c r="P58" s="132"/>
      <c r="Q58" s="151"/>
      <c r="R58" s="14"/>
      <c r="S58" s="14"/>
    </row>
    <row r="59" spans="4:21" ht="17.100000000000001" customHeight="1">
      <c r="D59" s="14"/>
      <c r="F59" s="103"/>
      <c r="G59" s="103"/>
      <c r="H59" s="103"/>
      <c r="L59" s="14"/>
      <c r="M59" s="14"/>
      <c r="N59" s="14"/>
      <c r="O59" s="14"/>
      <c r="P59" s="120"/>
      <c r="Q59" s="151"/>
      <c r="R59" s="14"/>
      <c r="S59" s="14"/>
      <c r="T59" s="14"/>
      <c r="U59" s="14"/>
    </row>
    <row r="60" spans="4:21" ht="17.100000000000001" customHeight="1">
      <c r="D60" s="162" t="s">
        <v>12</v>
      </c>
      <c r="E60" s="141"/>
      <c r="F60" s="14"/>
      <c r="G60" s="106" t="s">
        <v>25</v>
      </c>
      <c r="H60" s="80">
        <v>0</v>
      </c>
      <c r="I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4:21" ht="17.100000000000001" customHeight="1">
      <c r="D61" s="162"/>
      <c r="E61" s="141"/>
      <c r="F61" s="14"/>
      <c r="G61" s="108" t="s">
        <v>26</v>
      </c>
      <c r="H61" s="26">
        <v>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4:21" ht="17.100000000000001" customHeight="1">
      <c r="D62" s="162"/>
      <c r="E62" s="141"/>
      <c r="F62" s="14"/>
      <c r="G62" s="108" t="s">
        <v>65</v>
      </c>
      <c r="H62" s="81">
        <v>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4:21" ht="17.100000000000001" customHeight="1">
      <c r="D63" s="162"/>
      <c r="E63" s="141"/>
      <c r="F63" s="14"/>
      <c r="G63" s="14" t="s">
        <v>66</v>
      </c>
      <c r="H63" s="32">
        <v>0</v>
      </c>
      <c r="L63" s="14"/>
      <c r="M63" s="14"/>
      <c r="N63" s="14"/>
      <c r="O63" s="14"/>
      <c r="P63" s="14"/>
      <c r="Q63" s="14"/>
      <c r="R63" s="14"/>
    </row>
    <row r="64" spans="4:21" ht="17.100000000000001" customHeight="1">
      <c r="D64" s="14"/>
      <c r="F64" s="7"/>
      <c r="G64" s="14"/>
      <c r="H64" s="7"/>
      <c r="L64" s="14"/>
      <c r="M64" s="14"/>
      <c r="N64" s="14"/>
      <c r="O64" s="14"/>
      <c r="P64" s="14"/>
      <c r="Q64" s="14"/>
      <c r="R64" s="14"/>
    </row>
    <row r="65" spans="4:21" ht="17.100000000000001" customHeight="1">
      <c r="D65" s="161" t="s">
        <v>13</v>
      </c>
      <c r="E65" s="141"/>
      <c r="F65" s="14"/>
      <c r="G65" s="106" t="s">
        <v>27</v>
      </c>
      <c r="H65" s="80">
        <v>0</v>
      </c>
      <c r="L65" s="14"/>
      <c r="M65" s="14"/>
      <c r="N65" s="14"/>
      <c r="O65" s="14"/>
      <c r="P65" s="14"/>
      <c r="Q65" s="14"/>
      <c r="R65" s="14"/>
    </row>
    <row r="66" spans="4:21" ht="17.100000000000001" customHeight="1">
      <c r="D66" s="161"/>
      <c r="E66" s="141"/>
      <c r="F66" s="14"/>
      <c r="G66" s="108" t="s">
        <v>120</v>
      </c>
      <c r="H66" s="26">
        <v>0</v>
      </c>
      <c r="L66" s="14"/>
      <c r="M66" s="14"/>
      <c r="N66" s="14"/>
      <c r="O66" s="14"/>
      <c r="P66" s="14"/>
      <c r="Q66" s="14"/>
      <c r="R66" s="14"/>
    </row>
    <row r="67" spans="4:21" ht="17.100000000000001" customHeight="1">
      <c r="D67" s="161"/>
      <c r="E67" s="141"/>
      <c r="F67" s="14"/>
      <c r="G67" s="108" t="s">
        <v>6</v>
      </c>
      <c r="H67" s="81">
        <v>0</v>
      </c>
      <c r="L67" s="14"/>
      <c r="M67" s="14"/>
      <c r="N67" s="14"/>
      <c r="O67" s="14"/>
      <c r="P67" s="14"/>
      <c r="Q67" s="14"/>
      <c r="R67" s="14"/>
    </row>
    <row r="68" spans="4:21" ht="17.100000000000001" customHeight="1">
      <c r="D68" s="161"/>
      <c r="E68" s="141"/>
      <c r="F68" s="14"/>
      <c r="G68" s="14" t="s">
        <v>7</v>
      </c>
      <c r="H68" s="32">
        <v>0</v>
      </c>
      <c r="L68" s="14"/>
      <c r="M68" s="14"/>
      <c r="N68" s="14"/>
      <c r="O68" s="14"/>
      <c r="P68" s="14"/>
      <c r="Q68" s="14"/>
      <c r="R68" s="14"/>
    </row>
    <row r="69" spans="4:21" ht="17.100000000000001" customHeight="1">
      <c r="D69" s="14"/>
      <c r="F69" s="7"/>
      <c r="G69" s="14"/>
      <c r="H69" s="7"/>
      <c r="L69" s="14"/>
      <c r="M69" s="14"/>
      <c r="N69" s="14"/>
      <c r="O69" s="14"/>
      <c r="P69" s="14"/>
      <c r="Q69" s="14"/>
      <c r="R69" s="14"/>
    </row>
    <row r="70" spans="4:21" ht="17.100000000000001" customHeight="1">
      <c r="D70" s="161" t="s">
        <v>14</v>
      </c>
      <c r="E70" s="141"/>
      <c r="F70" s="14"/>
      <c r="G70" s="106" t="s">
        <v>110</v>
      </c>
      <c r="H70" s="80">
        <v>0</v>
      </c>
      <c r="L70" s="14"/>
      <c r="M70" s="102"/>
      <c r="N70" s="102"/>
      <c r="O70" s="102"/>
      <c r="P70" s="14"/>
      <c r="Q70" s="14"/>
      <c r="R70" s="14"/>
    </row>
    <row r="71" spans="4:21" ht="17.100000000000001" customHeight="1">
      <c r="D71" s="161"/>
      <c r="E71" s="141"/>
      <c r="F71" s="14"/>
      <c r="G71" s="14" t="s">
        <v>8</v>
      </c>
      <c r="H71" s="32">
        <v>0</v>
      </c>
      <c r="L71" s="14"/>
      <c r="M71" s="14"/>
      <c r="N71" s="14"/>
      <c r="O71" s="103"/>
      <c r="P71" s="14"/>
      <c r="Q71" s="14"/>
      <c r="R71" s="14"/>
    </row>
    <row r="72" spans="4:21" ht="17.100000000000001" customHeight="1">
      <c r="D72" s="14"/>
      <c r="F72" s="14"/>
      <c r="G72" s="14"/>
      <c r="H72" s="7"/>
      <c r="I72" s="14"/>
      <c r="K72" s="14"/>
      <c r="L72" s="14"/>
      <c r="M72" s="14"/>
      <c r="N72" s="14"/>
      <c r="O72" s="7"/>
      <c r="P72" s="14"/>
      <c r="Q72" s="142"/>
      <c r="R72" s="14"/>
      <c r="S72" s="14"/>
      <c r="T72" s="14"/>
      <c r="U72" s="14"/>
    </row>
    <row r="73" spans="4:21" ht="17.100000000000001" customHeight="1">
      <c r="G73" s="143"/>
      <c r="H73" s="143"/>
      <c r="K73" s="14"/>
      <c r="L73" s="14"/>
      <c r="M73" s="14"/>
      <c r="N73" s="14"/>
      <c r="O73" s="14"/>
      <c r="P73" s="14"/>
      <c r="Q73" s="144"/>
      <c r="R73" s="14"/>
      <c r="S73" s="14"/>
      <c r="T73" s="14"/>
      <c r="U73" s="14"/>
    </row>
    <row r="74" spans="4:21" ht="17.100000000000001" customHeight="1">
      <c r="D74" s="14"/>
      <c r="F74" s="14"/>
      <c r="G74" s="50" t="s">
        <v>94</v>
      </c>
      <c r="H74" s="28">
        <f>SUM(H60:H63,H65:H68,H70:H71)/COUNTA(H60:H63,H65:H68,H70:H71)</f>
        <v>0</v>
      </c>
      <c r="K74" s="14"/>
      <c r="L74" s="14"/>
      <c r="M74" s="14"/>
      <c r="N74" s="14"/>
      <c r="O74" s="14"/>
      <c r="P74" s="160"/>
      <c r="Q74" s="160"/>
      <c r="R74" s="145"/>
      <c r="S74" s="14"/>
      <c r="T74" s="14"/>
      <c r="U74" s="14"/>
    </row>
    <row r="75" spans="4:21"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4:21"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4:21"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</sheetData>
  <sheetProtection algorithmName="SHA-512" hashValue="TLyPkHRihNK0NUABujlCClSeZZKufAg1F9nyM8SNU8pZzodsIhu5E1QJl0vRZDjP9WVqa13xiOw//4xpMbOm9Q==" saltValue="fpohyaNBIBbObB+1DgKauw==" spinCount="100000" sheet="1" objects="1" scenarios="1"/>
  <mergeCells count="16">
    <mergeCell ref="D60:D63"/>
    <mergeCell ref="D65:D68"/>
    <mergeCell ref="D70:D71"/>
    <mergeCell ref="P74:Q74"/>
    <mergeCell ref="D14:D20"/>
    <mergeCell ref="D23:D25"/>
    <mergeCell ref="D28:D34"/>
    <mergeCell ref="D37:D41"/>
    <mergeCell ref="D47:D49"/>
    <mergeCell ref="D56:H56"/>
    <mergeCell ref="D9:D11"/>
    <mergeCell ref="D3:H3"/>
    <mergeCell ref="L3:R3"/>
    <mergeCell ref="D5:E6"/>
    <mergeCell ref="G5:H5"/>
    <mergeCell ref="G6:H6"/>
  </mergeCells>
  <conditionalFormatting sqref="H53">
    <cfRule type="colorScale" priority="1">
      <colorScale>
        <cfvo type="num" val="0.24"/>
        <cfvo type="num" val="0.25"/>
        <color rgb="FFF8696B"/>
        <color rgb="FF63BE7B"/>
      </colorScale>
    </cfRule>
    <cfRule type="colorScale" priority="3">
      <colorScale>
        <cfvo type="num" val="0.28999999999999998"/>
        <cfvo type="num" val="0.3"/>
        <color rgb="FFF8696B"/>
        <color rgb="FF63BE7B"/>
      </colorScale>
    </cfRule>
  </conditionalFormatting>
  <conditionalFormatting sqref="H74">
    <cfRule type="colorScale" priority="2">
      <colorScale>
        <cfvo type="num" val="0.24"/>
        <cfvo type="num" val="0.25"/>
        <color rgb="FFF8696B"/>
        <color rgb="FF63BE7B"/>
      </colorScale>
    </cfRule>
  </conditionalFormatting>
  <dataValidations count="3">
    <dataValidation type="list" allowBlank="1" showInputMessage="1" showErrorMessage="1" sqref="H47:H50 H9:H45 H60:H71">
      <formula1>$A$16:$A$17</formula1>
    </dataValidation>
    <dataValidation type="list" allowBlank="1" showInputMessage="1" showErrorMessage="1" sqref="G5">
      <formula1>$A$6:$A$12</formula1>
    </dataValidation>
    <dataValidation type="list" allowBlank="1" showInputMessage="1" showErrorMessage="1" sqref="N23">
      <formula1>$A$6:$A$13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7"/>
  <sheetViews>
    <sheetView showGridLines="0" zoomScale="80" zoomScaleNormal="80" zoomScalePageLayoutView="110" workbookViewId="0">
      <pane xSplit="2" topLeftCell="C1" activePane="topRight" state="frozen"/>
      <selection activeCell="B1" sqref="B1"/>
      <selection pane="topRight" activeCell="D4" sqref="D4"/>
    </sheetView>
  </sheetViews>
  <sheetFormatPr defaultColWidth="9.140625" defaultRowHeight="14.25"/>
  <cols>
    <col min="1" max="1" width="9.28515625" style="13" hidden="1" customWidth="1"/>
    <col min="2" max="2" width="9.140625" style="14" customWidth="1"/>
    <col min="3" max="3" width="3.7109375" style="14" customWidth="1"/>
    <col min="4" max="4" width="18.85546875" style="13" customWidth="1"/>
    <col min="5" max="5" width="3.85546875" style="13" customWidth="1"/>
    <col min="6" max="6" width="1.85546875" style="13" customWidth="1"/>
    <col min="7" max="7" width="65.7109375" style="13" customWidth="1"/>
    <col min="8" max="8" width="7.85546875" style="13" customWidth="1"/>
    <col min="9" max="9" width="9.140625" style="13" customWidth="1"/>
    <col min="10" max="10" width="9.140625" style="13"/>
    <col min="11" max="11" width="10.28515625" style="13" customWidth="1"/>
    <col min="12" max="12" width="5.28515625" style="13" customWidth="1"/>
    <col min="13" max="13" width="3.28515625" style="13" customWidth="1"/>
    <col min="14" max="14" width="45.7109375" style="13" customWidth="1"/>
    <col min="15" max="16" width="11.85546875" style="13" customWidth="1"/>
    <col min="17" max="17" width="5.85546875" style="13" customWidth="1"/>
    <col min="18" max="18" width="11.85546875" style="13" customWidth="1"/>
    <col min="19" max="16384" width="9.140625" style="13"/>
  </cols>
  <sheetData>
    <row r="2" spans="1:18">
      <c r="A2" s="89" t="s">
        <v>45</v>
      </c>
      <c r="I2" s="14"/>
      <c r="J2" s="14"/>
    </row>
    <row r="3" spans="1:18" ht="30" customHeight="1">
      <c r="A3" s="90" t="s">
        <v>46</v>
      </c>
      <c r="D3" s="163" t="s">
        <v>86</v>
      </c>
      <c r="E3" s="163"/>
      <c r="F3" s="163"/>
      <c r="G3" s="163"/>
      <c r="H3" s="163"/>
      <c r="I3" s="91"/>
      <c r="J3" s="91"/>
      <c r="L3" s="166" t="s">
        <v>101</v>
      </c>
      <c r="M3" s="166"/>
      <c r="N3" s="166"/>
      <c r="O3" s="166"/>
      <c r="P3" s="166"/>
      <c r="Q3" s="166"/>
      <c r="R3" s="166"/>
    </row>
    <row r="4" spans="1:18" ht="18.75" customHeight="1">
      <c r="D4" s="92"/>
      <c r="E4" s="14"/>
      <c r="F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ht="30.75" customHeight="1">
      <c r="A5" s="93" t="s">
        <v>71</v>
      </c>
      <c r="D5" s="169" t="s">
        <v>123</v>
      </c>
      <c r="E5" s="169"/>
      <c r="F5" s="14"/>
      <c r="G5" s="168"/>
      <c r="H5" s="168"/>
      <c r="I5" s="14"/>
      <c r="J5" s="14"/>
      <c r="K5" s="14"/>
      <c r="L5" s="94"/>
      <c r="M5" s="14"/>
      <c r="N5" s="95"/>
      <c r="O5" s="96" t="s">
        <v>72</v>
      </c>
      <c r="P5" s="97" t="s">
        <v>118</v>
      </c>
      <c r="R5" s="97" t="s">
        <v>119</v>
      </c>
    </row>
    <row r="6" spans="1:18" ht="18" customHeight="1">
      <c r="A6" s="98" t="s">
        <v>67</v>
      </c>
      <c r="D6" s="169"/>
      <c r="E6" s="169"/>
      <c r="F6" s="14"/>
      <c r="G6" s="159"/>
      <c r="H6" s="159"/>
      <c r="I6" s="14"/>
      <c r="J6" s="14"/>
      <c r="K6" s="14"/>
      <c r="N6" s="14"/>
      <c r="O6" s="14"/>
      <c r="P6" s="99"/>
      <c r="R6" s="14"/>
    </row>
    <row r="7" spans="1:18" ht="36.75" customHeight="1">
      <c r="A7" s="98" t="s">
        <v>68</v>
      </c>
      <c r="D7" s="100" t="s">
        <v>40</v>
      </c>
      <c r="E7" s="100"/>
      <c r="F7" s="152"/>
      <c r="G7" s="101" t="s">
        <v>0</v>
      </c>
      <c r="H7" s="101" t="s">
        <v>41</v>
      </c>
      <c r="I7" s="153"/>
      <c r="J7" s="6"/>
      <c r="K7" s="153"/>
      <c r="L7" s="154" t="s">
        <v>47</v>
      </c>
      <c r="M7" s="6"/>
      <c r="N7" s="154" t="s">
        <v>48</v>
      </c>
    </row>
    <row r="8" spans="1:18" ht="18.75" customHeight="1">
      <c r="A8" s="98" t="s">
        <v>69</v>
      </c>
      <c r="D8" s="103"/>
      <c r="E8" s="103"/>
      <c r="F8" s="14"/>
      <c r="G8" s="103"/>
      <c r="H8" s="103"/>
      <c r="I8" s="14"/>
      <c r="K8" s="14"/>
    </row>
    <row r="9" spans="1:18" ht="19.5" customHeight="1">
      <c r="A9" s="98" t="s">
        <v>70</v>
      </c>
      <c r="D9" s="164" t="s">
        <v>9</v>
      </c>
      <c r="E9" s="104"/>
      <c r="F9" s="14"/>
      <c r="G9" s="105" t="s">
        <v>1</v>
      </c>
      <c r="H9" s="80">
        <v>0</v>
      </c>
      <c r="I9" s="14"/>
      <c r="K9" s="14"/>
      <c r="L9" s="14"/>
      <c r="M9" s="14"/>
      <c r="N9" s="106" t="s">
        <v>49</v>
      </c>
      <c r="O9" s="107"/>
      <c r="P9" s="80">
        <v>0</v>
      </c>
      <c r="Q9" s="107"/>
      <c r="R9" s="29">
        <f>P9</f>
        <v>0</v>
      </c>
    </row>
    <row r="10" spans="1:18" ht="18" customHeight="1">
      <c r="A10" s="98" t="s">
        <v>52</v>
      </c>
      <c r="D10" s="164"/>
      <c r="E10" s="104"/>
      <c r="F10" s="14"/>
      <c r="G10" s="108" t="s">
        <v>2</v>
      </c>
      <c r="H10" s="26">
        <v>0</v>
      </c>
      <c r="I10" s="14"/>
      <c r="K10" s="14"/>
      <c r="L10" s="14"/>
      <c r="M10" s="14"/>
      <c r="N10" s="14"/>
      <c r="O10" s="99"/>
      <c r="P10" s="7"/>
      <c r="Q10" s="18"/>
      <c r="R10" s="16"/>
    </row>
    <row r="11" spans="1:18" ht="18" customHeight="1">
      <c r="A11" s="98" t="s">
        <v>53</v>
      </c>
      <c r="D11" s="164"/>
      <c r="E11" s="104"/>
      <c r="F11" s="14"/>
      <c r="G11" s="109" t="s">
        <v>3</v>
      </c>
      <c r="H11" s="81">
        <v>0</v>
      </c>
      <c r="I11" s="14"/>
      <c r="K11" s="14"/>
      <c r="L11" s="14"/>
      <c r="M11" s="14"/>
      <c r="N11" s="110" t="s">
        <v>50</v>
      </c>
      <c r="O11" s="21">
        <v>0</v>
      </c>
      <c r="P11" s="111"/>
      <c r="Q11" s="18"/>
      <c r="R11" s="23">
        <f>$O$11*1.116</f>
        <v>0</v>
      </c>
    </row>
    <row r="12" spans="1:18" ht="25.5" hidden="1" customHeight="1">
      <c r="A12" s="98" t="s">
        <v>54</v>
      </c>
      <c r="D12" s="112"/>
      <c r="E12" s="7"/>
      <c r="F12" s="14"/>
      <c r="G12" s="113" t="s">
        <v>44</v>
      </c>
      <c r="H12" s="114">
        <f>SUM(H9:H11)/COUNTA(H9:H11)</f>
        <v>0</v>
      </c>
      <c r="I12" s="14"/>
      <c r="K12" s="14"/>
      <c r="L12" s="14"/>
      <c r="M12" s="14"/>
      <c r="N12" s="14"/>
      <c r="O12" s="99"/>
      <c r="P12" s="24"/>
      <c r="Q12" s="18"/>
      <c r="R12" s="25"/>
    </row>
    <row r="13" spans="1:18" ht="18" customHeight="1">
      <c r="A13" s="13" t="s">
        <v>116</v>
      </c>
      <c r="D13" s="112"/>
      <c r="E13" s="7"/>
      <c r="F13" s="14"/>
      <c r="G13" s="14"/>
      <c r="H13" s="3"/>
      <c r="I13" s="14"/>
      <c r="K13" s="14"/>
      <c r="L13" s="14"/>
      <c r="M13" s="14"/>
      <c r="N13" s="109"/>
      <c r="O13" s="115"/>
      <c r="P13" s="30"/>
      <c r="Q13" s="116"/>
      <c r="R13" s="31"/>
    </row>
    <row r="14" spans="1:18" ht="18" customHeight="1">
      <c r="D14" s="164" t="s">
        <v>10</v>
      </c>
      <c r="E14" s="104"/>
      <c r="F14" s="14"/>
      <c r="G14" s="106" t="s">
        <v>28</v>
      </c>
      <c r="H14" s="27">
        <v>0</v>
      </c>
      <c r="I14" s="14"/>
      <c r="K14" s="14"/>
      <c r="L14" s="14"/>
      <c r="M14" s="14"/>
      <c r="N14" s="106" t="s">
        <v>113</v>
      </c>
      <c r="O14" s="80">
        <v>0</v>
      </c>
      <c r="P14" s="107"/>
      <c r="Q14" s="107"/>
      <c r="R14" s="29">
        <f>$O$14*6.975</f>
        <v>0</v>
      </c>
    </row>
    <row r="15" spans="1:18" ht="19.5" customHeight="1">
      <c r="D15" s="164"/>
      <c r="E15" s="104"/>
      <c r="F15" s="14"/>
      <c r="G15" s="108" t="s">
        <v>29</v>
      </c>
      <c r="H15" s="82">
        <v>0</v>
      </c>
      <c r="I15" s="14"/>
      <c r="K15" s="14"/>
      <c r="L15" s="14"/>
      <c r="M15" s="14"/>
      <c r="N15" s="14"/>
      <c r="O15" s="99"/>
      <c r="P15" s="24"/>
      <c r="Q15" s="18"/>
      <c r="R15" s="16"/>
    </row>
    <row r="16" spans="1:18" ht="16.5" customHeight="1">
      <c r="A16" s="13">
        <v>0</v>
      </c>
      <c r="D16" s="164"/>
      <c r="E16" s="104"/>
      <c r="F16" s="14"/>
      <c r="G16" s="108" t="s">
        <v>30</v>
      </c>
      <c r="H16" s="26">
        <v>0</v>
      </c>
      <c r="I16" s="14"/>
      <c r="K16" s="14"/>
      <c r="L16" s="14"/>
      <c r="M16" s="14"/>
      <c r="N16" s="106" t="s">
        <v>114</v>
      </c>
      <c r="O16" s="27">
        <v>0</v>
      </c>
      <c r="P16" s="107"/>
      <c r="Q16" s="107"/>
      <c r="R16" s="29">
        <f>$O$16*18.6</f>
        <v>0</v>
      </c>
    </row>
    <row r="17" spans="1:21" ht="18" customHeight="1">
      <c r="A17" s="13">
        <v>1</v>
      </c>
      <c r="D17" s="164"/>
      <c r="E17" s="104"/>
      <c r="F17" s="14"/>
      <c r="G17" s="108" t="s">
        <v>31</v>
      </c>
      <c r="H17" s="82">
        <v>0</v>
      </c>
      <c r="I17" s="14"/>
      <c r="K17" s="14"/>
      <c r="L17" s="14"/>
      <c r="M17" s="14"/>
      <c r="N17" s="14"/>
      <c r="O17" s="99"/>
      <c r="P17" s="24"/>
      <c r="Q17" s="18"/>
      <c r="R17" s="16"/>
    </row>
    <row r="18" spans="1:21" ht="18" customHeight="1">
      <c r="D18" s="164"/>
      <c r="E18" s="104"/>
      <c r="F18" s="14"/>
      <c r="G18" s="108" t="s">
        <v>32</v>
      </c>
      <c r="H18" s="26">
        <v>0</v>
      </c>
      <c r="I18" s="14"/>
      <c r="K18" s="14"/>
      <c r="L18" s="14"/>
      <c r="M18" s="14"/>
      <c r="N18" s="106" t="s">
        <v>115</v>
      </c>
      <c r="O18" s="80">
        <v>0</v>
      </c>
      <c r="P18" s="107"/>
      <c r="Q18" s="107"/>
      <c r="R18" s="29">
        <f>$O$18*32.55</f>
        <v>0</v>
      </c>
    </row>
    <row r="19" spans="1:21" ht="18" customHeight="1">
      <c r="D19" s="164"/>
      <c r="E19" s="104"/>
      <c r="F19" s="14"/>
      <c r="G19" s="108" t="s">
        <v>33</v>
      </c>
      <c r="H19" s="82">
        <v>0</v>
      </c>
      <c r="I19" s="14"/>
      <c r="K19" s="14"/>
      <c r="L19" s="14"/>
      <c r="M19" s="14"/>
      <c r="N19" s="14"/>
      <c r="O19" s="99"/>
      <c r="P19" s="7"/>
      <c r="Q19" s="18"/>
      <c r="R19" s="16"/>
    </row>
    <row r="20" spans="1:21" ht="18" customHeight="1">
      <c r="D20" s="164"/>
      <c r="E20" s="104"/>
      <c r="F20" s="14"/>
      <c r="G20" s="14" t="s">
        <v>34</v>
      </c>
      <c r="H20" s="26">
        <v>0</v>
      </c>
      <c r="I20" s="14"/>
      <c r="K20" s="14"/>
      <c r="L20" s="14"/>
      <c r="M20" s="14"/>
      <c r="O20" s="18"/>
      <c r="P20" s="18"/>
      <c r="Q20" s="18"/>
      <c r="R20" s="7"/>
    </row>
    <row r="21" spans="1:21" ht="18" hidden="1" customHeight="1">
      <c r="D21" s="149"/>
      <c r="E21" s="148"/>
      <c r="F21" s="14"/>
      <c r="G21" s="113" t="s">
        <v>44</v>
      </c>
      <c r="H21" s="114">
        <f>SUM(H14:H20)/COUNTA(H14:H20)</f>
        <v>0</v>
      </c>
      <c r="I21" s="14"/>
      <c r="K21" s="14"/>
      <c r="L21" s="14"/>
      <c r="M21" s="14"/>
      <c r="N21" s="14"/>
      <c r="O21" s="99"/>
      <c r="P21" s="7"/>
      <c r="Q21" s="18"/>
      <c r="R21" s="25"/>
    </row>
    <row r="22" spans="1:21" ht="18" customHeight="1">
      <c r="D22" s="149"/>
      <c r="E22" s="148"/>
      <c r="F22" s="14"/>
      <c r="G22" s="14"/>
      <c r="H22" s="3"/>
      <c r="I22" s="14"/>
      <c r="K22" s="14"/>
      <c r="L22" s="102" t="s">
        <v>51</v>
      </c>
      <c r="N22" s="102" t="s">
        <v>111</v>
      </c>
      <c r="O22" s="7"/>
      <c r="P22" s="5"/>
      <c r="Q22" s="18"/>
      <c r="R22" s="16"/>
    </row>
    <row r="23" spans="1:21" ht="18" customHeight="1">
      <c r="D23" s="164" t="s">
        <v>11</v>
      </c>
      <c r="E23" s="104"/>
      <c r="F23" s="14"/>
      <c r="G23" s="106" t="s">
        <v>15</v>
      </c>
      <c r="H23" s="80">
        <v>0</v>
      </c>
      <c r="I23" s="14"/>
      <c r="K23" s="14"/>
      <c r="L23" s="14"/>
      <c r="M23" s="102"/>
      <c r="N23" s="37"/>
      <c r="O23" s="48"/>
      <c r="P23" s="27">
        <v>0</v>
      </c>
      <c r="Q23" s="107"/>
      <c r="R23" s="38">
        <f>P23</f>
        <v>0</v>
      </c>
    </row>
    <row r="24" spans="1:21" ht="18" customHeight="1">
      <c r="D24" s="164"/>
      <c r="E24" s="104"/>
      <c r="F24" s="14"/>
      <c r="G24" s="108" t="s">
        <v>16</v>
      </c>
      <c r="H24" s="26">
        <v>0</v>
      </c>
      <c r="I24" s="14"/>
      <c r="K24" s="14"/>
    </row>
    <row r="25" spans="1:21" ht="18" customHeight="1">
      <c r="D25" s="164"/>
      <c r="E25" s="104"/>
      <c r="F25" s="14"/>
      <c r="G25" s="109" t="s">
        <v>17</v>
      </c>
      <c r="H25" s="83">
        <v>0</v>
      </c>
      <c r="I25" s="14"/>
      <c r="K25" s="14"/>
      <c r="L25" s="14"/>
      <c r="M25" s="40"/>
      <c r="N25" s="118"/>
      <c r="O25" s="46"/>
      <c r="P25" s="46"/>
      <c r="Q25" s="51"/>
      <c r="R25" s="46"/>
    </row>
    <row r="26" spans="1:21" ht="19.5" hidden="1" customHeight="1">
      <c r="D26" s="119"/>
      <c r="E26" s="148"/>
      <c r="G26" s="113" t="s">
        <v>44</v>
      </c>
      <c r="H26" s="114">
        <f>SUM(H23:H25)/COUNTA(H23:H25)</f>
        <v>0</v>
      </c>
      <c r="K26" s="14"/>
      <c r="L26" s="14"/>
      <c r="M26" s="12"/>
      <c r="N26" s="12"/>
      <c r="O26" s="12"/>
      <c r="P26" s="120"/>
      <c r="R26" s="151"/>
    </row>
    <row r="27" spans="1:21" ht="18" customHeight="1">
      <c r="D27" s="149"/>
      <c r="E27" s="148"/>
      <c r="F27" s="14"/>
      <c r="G27" s="14"/>
      <c r="H27" s="7"/>
      <c r="K27" s="14"/>
      <c r="L27" s="14"/>
      <c r="M27" s="12"/>
      <c r="N27" s="121"/>
      <c r="O27" s="121"/>
      <c r="P27" s="122"/>
      <c r="Q27" s="123"/>
      <c r="R27" s="39">
        <f>SUM(R9:R23)</f>
        <v>0</v>
      </c>
    </row>
    <row r="28" spans="1:21" ht="18" customHeight="1">
      <c r="D28" s="165" t="s">
        <v>122</v>
      </c>
      <c r="E28" s="124"/>
      <c r="F28" s="125"/>
      <c r="G28" s="106" t="s">
        <v>35</v>
      </c>
      <c r="H28" s="27">
        <v>0</v>
      </c>
      <c r="I28" s="14"/>
      <c r="J28" s="14"/>
      <c r="K28" s="14"/>
      <c r="L28" s="14"/>
      <c r="M28" s="40"/>
      <c r="N28" s="40"/>
      <c r="O28" s="12"/>
      <c r="P28" s="120"/>
      <c r="Q28" s="151"/>
      <c r="R28" s="14"/>
      <c r="S28" s="14"/>
      <c r="T28" s="126" t="s">
        <v>9</v>
      </c>
      <c r="U28" s="127">
        <f>H12</f>
        <v>0</v>
      </c>
    </row>
    <row r="29" spans="1:21" ht="18" customHeight="1">
      <c r="D29" s="165"/>
      <c r="E29" s="124"/>
      <c r="F29" s="125"/>
      <c r="G29" s="108" t="s">
        <v>4</v>
      </c>
      <c r="H29" s="84">
        <v>0</v>
      </c>
      <c r="I29" s="14"/>
      <c r="J29" s="14"/>
      <c r="L29" s="14"/>
      <c r="M29" s="12"/>
      <c r="N29" s="12"/>
      <c r="O29" s="12"/>
      <c r="P29" s="12"/>
      <c r="Q29" s="12"/>
      <c r="R29" s="14"/>
      <c r="T29" s="126" t="s">
        <v>10</v>
      </c>
      <c r="U29" s="127">
        <f>H21</f>
        <v>0</v>
      </c>
    </row>
    <row r="30" spans="1:21" ht="18" customHeight="1">
      <c r="D30" s="165"/>
      <c r="E30" s="124"/>
      <c r="F30" s="125"/>
      <c r="G30" s="108" t="s">
        <v>5</v>
      </c>
      <c r="H30" s="26">
        <v>0</v>
      </c>
      <c r="I30" s="14"/>
      <c r="L30" s="14"/>
      <c r="M30" s="40"/>
      <c r="N30" s="40"/>
      <c r="O30" s="12"/>
      <c r="P30" s="120"/>
      <c r="Q30" s="151"/>
      <c r="R30" s="14"/>
      <c r="T30" s="126" t="s">
        <v>11</v>
      </c>
      <c r="U30" s="127">
        <f>H26</f>
        <v>0</v>
      </c>
    </row>
    <row r="31" spans="1:21" ht="18" customHeight="1">
      <c r="D31" s="165"/>
      <c r="E31" s="124"/>
      <c r="F31" s="125"/>
      <c r="G31" s="128" t="s">
        <v>109</v>
      </c>
      <c r="H31" s="82">
        <v>0</v>
      </c>
      <c r="I31" s="14"/>
      <c r="L31" s="14"/>
      <c r="M31" s="12"/>
      <c r="N31" s="12"/>
      <c r="O31" s="12"/>
      <c r="P31" s="12"/>
      <c r="Q31" s="12"/>
      <c r="R31" s="14"/>
      <c r="T31" s="126" t="s">
        <v>112</v>
      </c>
      <c r="U31" s="127">
        <f>H35</f>
        <v>0</v>
      </c>
    </row>
    <row r="32" spans="1:21" ht="21.75" customHeight="1">
      <c r="D32" s="165"/>
      <c r="E32" s="124"/>
      <c r="F32" s="14"/>
      <c r="G32" s="14" t="s">
        <v>21</v>
      </c>
      <c r="H32" s="20">
        <v>0</v>
      </c>
      <c r="I32" s="14"/>
      <c r="L32" s="14"/>
      <c r="M32" s="40"/>
      <c r="N32" s="40"/>
      <c r="O32" s="12"/>
      <c r="P32" s="120"/>
      <c r="Q32" s="151"/>
      <c r="R32" s="14"/>
      <c r="T32" s="126" t="s">
        <v>18</v>
      </c>
      <c r="U32" s="126">
        <f>H42</f>
        <v>0</v>
      </c>
    </row>
    <row r="33" spans="4:21" ht="18" customHeight="1">
      <c r="D33" s="165"/>
      <c r="E33" s="124"/>
      <c r="F33" s="14"/>
      <c r="G33" s="109" t="s">
        <v>20</v>
      </c>
      <c r="H33" s="83">
        <v>0</v>
      </c>
      <c r="I33" s="14"/>
      <c r="L33" s="14"/>
      <c r="M33" s="12"/>
      <c r="N33" s="12"/>
      <c r="O33" s="12"/>
      <c r="P33" s="12"/>
      <c r="Q33" s="151"/>
      <c r="R33" s="14"/>
      <c r="T33" s="126" t="s">
        <v>23</v>
      </c>
      <c r="U33" s="126">
        <f>H45</f>
        <v>0</v>
      </c>
    </row>
    <row r="34" spans="4:21" ht="18" customHeight="1">
      <c r="D34" s="165"/>
      <c r="E34" s="124"/>
      <c r="F34" s="125"/>
      <c r="G34" s="109" t="s">
        <v>22</v>
      </c>
      <c r="H34" s="32">
        <v>0</v>
      </c>
      <c r="I34" s="14"/>
      <c r="L34" s="14"/>
      <c r="M34" s="40"/>
      <c r="N34" s="40"/>
      <c r="O34" s="12"/>
      <c r="P34" s="120"/>
      <c r="Q34" s="151"/>
      <c r="R34" s="14"/>
      <c r="T34" s="126" t="s">
        <v>88</v>
      </c>
      <c r="U34" s="126">
        <f>H50</f>
        <v>0</v>
      </c>
    </row>
    <row r="35" spans="4:21" ht="18" hidden="1" customHeight="1">
      <c r="D35" s="150"/>
      <c r="E35" s="147"/>
      <c r="G35" s="131" t="s">
        <v>44</v>
      </c>
      <c r="H35" s="114">
        <f>SUM(H28:H34)/COUNTA(H28:H34)</f>
        <v>0</v>
      </c>
      <c r="L35" s="14"/>
      <c r="M35" s="12"/>
      <c r="N35" s="12"/>
      <c r="O35" s="12"/>
      <c r="P35" s="12"/>
      <c r="Q35" s="151"/>
      <c r="R35" s="14"/>
    </row>
    <row r="36" spans="4:21" ht="18" customHeight="1">
      <c r="D36" s="150"/>
      <c r="E36" s="147"/>
      <c r="G36" s="14"/>
      <c r="H36" s="3"/>
      <c r="L36" s="14"/>
      <c r="M36" s="12"/>
      <c r="N36" s="12"/>
      <c r="O36" s="12"/>
      <c r="P36" s="120"/>
      <c r="Q36" s="151"/>
      <c r="R36" s="14"/>
    </row>
    <row r="37" spans="4:21" ht="18" customHeight="1">
      <c r="D37" s="164" t="s">
        <v>18</v>
      </c>
      <c r="E37" s="104"/>
      <c r="F37" s="125"/>
      <c r="G37" s="106" t="s">
        <v>36</v>
      </c>
      <c r="H37" s="80">
        <v>0</v>
      </c>
      <c r="L37" s="14"/>
      <c r="M37" s="14"/>
      <c r="N37" s="14"/>
      <c r="O37" s="14"/>
      <c r="P37" s="132"/>
      <c r="Q37" s="11"/>
      <c r="R37" s="14"/>
    </row>
    <row r="38" spans="4:21" ht="18" customHeight="1">
      <c r="D38" s="164"/>
      <c r="E38" s="104"/>
      <c r="F38" s="125"/>
      <c r="G38" s="108" t="s">
        <v>37</v>
      </c>
      <c r="H38" s="26">
        <v>0</v>
      </c>
      <c r="I38" s="14"/>
      <c r="L38" s="14"/>
      <c r="M38" s="14"/>
      <c r="N38" s="14"/>
      <c r="O38" s="14"/>
      <c r="P38" s="14"/>
      <c r="Q38" s="14"/>
      <c r="R38" s="14"/>
    </row>
    <row r="39" spans="4:21" ht="18" customHeight="1">
      <c r="D39" s="164"/>
      <c r="E39" s="104"/>
      <c r="F39" s="125"/>
      <c r="G39" s="14" t="s">
        <v>38</v>
      </c>
      <c r="H39" s="81">
        <v>0</v>
      </c>
      <c r="L39" s="14"/>
      <c r="M39" s="14"/>
      <c r="N39" s="14"/>
      <c r="O39" s="14"/>
      <c r="P39" s="14"/>
      <c r="Q39" s="14"/>
      <c r="R39" s="14"/>
    </row>
    <row r="40" spans="4:21" ht="18" customHeight="1">
      <c r="D40" s="164"/>
      <c r="E40" s="104"/>
      <c r="F40" s="125"/>
      <c r="G40" s="108" t="s">
        <v>19</v>
      </c>
      <c r="H40" s="32">
        <v>0</v>
      </c>
      <c r="I40" s="14"/>
      <c r="L40" s="14"/>
      <c r="M40" s="14"/>
      <c r="N40" s="14"/>
      <c r="O40" s="14"/>
      <c r="P40" s="120"/>
      <c r="Q40" s="151"/>
      <c r="R40" s="14"/>
    </row>
    <row r="41" spans="4:21" ht="18" customHeight="1">
      <c r="D41" s="164"/>
      <c r="E41" s="104"/>
      <c r="F41" s="14"/>
      <c r="G41" s="109" t="s">
        <v>39</v>
      </c>
      <c r="H41" s="81">
        <v>0</v>
      </c>
      <c r="I41" s="14"/>
      <c r="L41" s="14"/>
      <c r="M41" s="14"/>
      <c r="N41" s="14"/>
      <c r="O41" s="14"/>
      <c r="P41" s="12"/>
      <c r="Q41" s="151"/>
      <c r="R41" s="14"/>
      <c r="S41" s="14"/>
    </row>
    <row r="42" spans="4:21" ht="18" hidden="1" customHeight="1">
      <c r="D42" s="149"/>
      <c r="E42" s="148"/>
      <c r="G42" s="113" t="s">
        <v>44</v>
      </c>
      <c r="H42" s="133">
        <f>SUM(H37:H41)/COUNTA(H37:H41)</f>
        <v>0</v>
      </c>
      <c r="I42" s="14"/>
      <c r="L42" s="14"/>
      <c r="M42" s="14"/>
      <c r="N42" s="14"/>
      <c r="O42" s="14"/>
      <c r="P42" s="120"/>
      <c r="Q42" s="151"/>
      <c r="R42" s="14"/>
      <c r="S42" s="14"/>
    </row>
    <row r="43" spans="4:21" ht="17.25" customHeight="1">
      <c r="D43" s="149"/>
      <c r="E43" s="148"/>
      <c r="G43" s="14"/>
      <c r="H43" s="8"/>
      <c r="I43" s="14"/>
      <c r="L43" s="14"/>
      <c r="M43" s="14"/>
      <c r="N43" s="14"/>
      <c r="O43" s="14"/>
      <c r="P43" s="151"/>
      <c r="Q43" s="151"/>
      <c r="R43" s="14"/>
      <c r="S43" s="14"/>
    </row>
    <row r="44" spans="4:21" ht="17.25" customHeight="1">
      <c r="D44" s="149" t="s">
        <v>23</v>
      </c>
      <c r="E44" s="104"/>
      <c r="F44" s="125"/>
      <c r="G44" s="14" t="s">
        <v>24</v>
      </c>
      <c r="H44" s="20">
        <v>0</v>
      </c>
      <c r="I44" s="14"/>
      <c r="L44" s="14"/>
      <c r="M44" s="14"/>
      <c r="N44" s="14"/>
      <c r="O44" s="14"/>
      <c r="P44" s="12"/>
      <c r="Q44" s="151"/>
      <c r="R44" s="14"/>
      <c r="S44" s="14"/>
    </row>
    <row r="45" spans="4:21" ht="18" hidden="1" customHeight="1">
      <c r="D45" s="149"/>
      <c r="E45" s="134"/>
      <c r="G45" s="113" t="s">
        <v>44</v>
      </c>
      <c r="H45" s="135">
        <f>SUM(H44)/COUNTA(H44)</f>
        <v>0</v>
      </c>
      <c r="I45" s="14"/>
      <c r="L45" s="14"/>
      <c r="M45" s="14"/>
      <c r="N45" s="14"/>
      <c r="O45" s="14"/>
      <c r="P45" s="12"/>
      <c r="Q45" s="12"/>
      <c r="R45" s="14"/>
      <c r="S45" s="14"/>
    </row>
    <row r="46" spans="4:21" ht="18" customHeight="1">
      <c r="D46" s="149"/>
      <c r="E46" s="148"/>
      <c r="G46" s="14"/>
      <c r="H46" s="14"/>
      <c r="L46" s="14"/>
      <c r="M46" s="14"/>
      <c r="N46" s="14"/>
      <c r="O46" s="14"/>
      <c r="P46" s="12"/>
      <c r="Q46" s="12"/>
      <c r="R46" s="14"/>
      <c r="S46" s="14"/>
    </row>
    <row r="47" spans="4:21" ht="18" customHeight="1">
      <c r="D47" s="164" t="s">
        <v>88</v>
      </c>
      <c r="E47" s="104"/>
      <c r="F47" s="125"/>
      <c r="G47" s="106" t="s">
        <v>89</v>
      </c>
      <c r="H47" s="80">
        <v>0</v>
      </c>
      <c r="L47" s="14"/>
      <c r="M47" s="14"/>
      <c r="N47" s="14"/>
      <c r="O47" s="14"/>
      <c r="P47" s="12"/>
      <c r="Q47" s="12"/>
      <c r="R47" s="14"/>
      <c r="S47" s="14"/>
    </row>
    <row r="48" spans="4:21" ht="18" customHeight="1">
      <c r="D48" s="164"/>
      <c r="E48" s="104"/>
      <c r="F48" s="125"/>
      <c r="G48" s="108" t="s">
        <v>90</v>
      </c>
      <c r="H48" s="26">
        <v>0</v>
      </c>
      <c r="I48" s="14"/>
      <c r="L48" s="14"/>
      <c r="M48" s="14"/>
      <c r="N48" s="14"/>
      <c r="O48" s="14"/>
      <c r="P48" s="151"/>
      <c r="Q48" s="151"/>
      <c r="R48" s="14"/>
      <c r="S48" s="14"/>
    </row>
    <row r="49" spans="4:21" ht="18" customHeight="1">
      <c r="D49" s="164"/>
      <c r="E49" s="104"/>
      <c r="F49" s="125"/>
      <c r="G49" s="14" t="s">
        <v>91</v>
      </c>
      <c r="H49" s="81">
        <v>0</v>
      </c>
      <c r="I49" s="14"/>
      <c r="L49" s="14"/>
      <c r="M49" s="102"/>
      <c r="N49" s="14"/>
      <c r="O49" s="14"/>
      <c r="P49" s="120"/>
      <c r="Q49" s="151"/>
      <c r="R49" s="14"/>
      <c r="S49" s="14"/>
    </row>
    <row r="50" spans="4:21" ht="18" hidden="1" customHeight="1">
      <c r="F50" s="136"/>
      <c r="G50" s="137" t="s">
        <v>44</v>
      </c>
      <c r="H50" s="138">
        <f>SUM(H47:H49)/COUNTA(H47:H49)</f>
        <v>0</v>
      </c>
      <c r="L50" s="14"/>
      <c r="M50" s="102"/>
      <c r="N50" s="102"/>
      <c r="O50" s="14"/>
      <c r="P50" s="132"/>
      <c r="Q50" s="151"/>
      <c r="R50" s="14"/>
      <c r="S50" s="14"/>
    </row>
    <row r="51" spans="4:21" ht="18" customHeight="1">
      <c r="G51" s="14"/>
      <c r="H51" s="14"/>
      <c r="L51" s="14"/>
      <c r="M51" s="102"/>
      <c r="N51" s="102"/>
      <c r="O51" s="14"/>
      <c r="P51" s="132"/>
      <c r="Q51" s="151"/>
      <c r="R51" s="14"/>
      <c r="S51" s="14"/>
    </row>
    <row r="52" spans="4:21" ht="18" customHeight="1">
      <c r="E52" s="14"/>
      <c r="F52" s="40"/>
      <c r="I52" s="14"/>
      <c r="L52" s="14"/>
      <c r="M52" s="14"/>
      <c r="N52" s="14"/>
      <c r="O52" s="14"/>
      <c r="P52" s="12"/>
      <c r="Q52" s="12"/>
      <c r="R52" s="14"/>
      <c r="S52" s="14"/>
    </row>
    <row r="53" spans="4:21" ht="20.25" customHeight="1">
      <c r="G53" s="139" t="s">
        <v>93</v>
      </c>
      <c r="H53" s="22">
        <f>SUM(H45,H42,H35,H26,H21,H12,H50)/COUNTA(H45,H42,H35,H26,H21,H12,H50)</f>
        <v>0</v>
      </c>
      <c r="L53" s="14"/>
      <c r="M53" s="14"/>
      <c r="N53" s="14"/>
      <c r="O53" s="14"/>
      <c r="P53" s="132"/>
      <c r="Q53" s="151"/>
      <c r="R53" s="14"/>
      <c r="S53" s="14"/>
    </row>
    <row r="54" spans="4:21" ht="18" customHeight="1">
      <c r="G54" s="14"/>
      <c r="L54" s="14"/>
      <c r="M54" s="14"/>
      <c r="N54" s="14"/>
      <c r="O54" s="14"/>
      <c r="P54" s="151"/>
      <c r="Q54" s="151"/>
      <c r="R54" s="14"/>
      <c r="S54" s="14"/>
    </row>
    <row r="55" spans="4:21" ht="18" customHeight="1">
      <c r="L55" s="14"/>
      <c r="M55" s="14"/>
      <c r="N55" s="14"/>
      <c r="O55" s="14"/>
      <c r="P55" s="12"/>
      <c r="Q55" s="12"/>
      <c r="R55" s="14"/>
      <c r="S55" s="14"/>
    </row>
    <row r="56" spans="4:21" ht="30" customHeight="1">
      <c r="D56" s="167" t="s">
        <v>124</v>
      </c>
      <c r="E56" s="167"/>
      <c r="F56" s="167"/>
      <c r="G56" s="167"/>
      <c r="H56" s="167"/>
      <c r="L56" s="14"/>
      <c r="M56" s="14"/>
      <c r="N56" s="14"/>
      <c r="O56" s="14"/>
      <c r="P56" s="132"/>
      <c r="Q56" s="151"/>
      <c r="R56" s="14"/>
      <c r="S56" s="14"/>
    </row>
    <row r="57" spans="4:21" ht="15">
      <c r="I57" s="14"/>
      <c r="L57" s="14"/>
      <c r="M57" s="14"/>
      <c r="N57" s="14"/>
      <c r="O57" s="14"/>
      <c r="P57" s="120"/>
      <c r="Q57" s="151"/>
      <c r="R57" s="14"/>
      <c r="S57" s="14"/>
    </row>
    <row r="58" spans="4:21" ht="19.5" customHeight="1">
      <c r="D58" s="140" t="s">
        <v>42</v>
      </c>
      <c r="F58" s="14"/>
      <c r="G58" s="103" t="s">
        <v>43</v>
      </c>
      <c r="H58" s="103" t="s">
        <v>41</v>
      </c>
      <c r="L58" s="14"/>
      <c r="M58" s="14"/>
      <c r="N58" s="14"/>
      <c r="O58" s="14"/>
      <c r="P58" s="132"/>
      <c r="Q58" s="151"/>
      <c r="R58" s="14"/>
      <c r="S58" s="14"/>
    </row>
    <row r="59" spans="4:21" ht="17.100000000000001" customHeight="1">
      <c r="D59" s="14"/>
      <c r="F59" s="103"/>
      <c r="G59" s="103"/>
      <c r="H59" s="103"/>
      <c r="L59" s="14"/>
      <c r="M59" s="14"/>
      <c r="N59" s="14"/>
      <c r="O59" s="14"/>
      <c r="P59" s="120"/>
      <c r="Q59" s="151"/>
      <c r="R59" s="14"/>
      <c r="S59" s="14"/>
      <c r="T59" s="14"/>
      <c r="U59" s="14"/>
    </row>
    <row r="60" spans="4:21" ht="17.100000000000001" customHeight="1">
      <c r="D60" s="162" t="s">
        <v>12</v>
      </c>
      <c r="E60" s="141"/>
      <c r="F60" s="14"/>
      <c r="G60" s="106" t="s">
        <v>25</v>
      </c>
      <c r="H60" s="80">
        <v>0</v>
      </c>
      <c r="I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4:21" ht="17.100000000000001" customHeight="1">
      <c r="D61" s="162"/>
      <c r="E61" s="141"/>
      <c r="F61" s="14"/>
      <c r="G61" s="108" t="s">
        <v>26</v>
      </c>
      <c r="H61" s="26">
        <v>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4:21" ht="17.100000000000001" customHeight="1">
      <c r="D62" s="162"/>
      <c r="E62" s="141"/>
      <c r="F62" s="14"/>
      <c r="G62" s="108" t="s">
        <v>65</v>
      </c>
      <c r="H62" s="81">
        <v>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4:21" ht="17.100000000000001" customHeight="1">
      <c r="D63" s="162"/>
      <c r="E63" s="141"/>
      <c r="F63" s="14"/>
      <c r="G63" s="14" t="s">
        <v>66</v>
      </c>
      <c r="H63" s="32">
        <v>0</v>
      </c>
      <c r="L63" s="14"/>
      <c r="M63" s="14"/>
      <c r="N63" s="14"/>
      <c r="O63" s="14"/>
      <c r="P63" s="14"/>
      <c r="Q63" s="14"/>
      <c r="R63" s="14"/>
    </row>
    <row r="64" spans="4:21" ht="17.100000000000001" customHeight="1">
      <c r="D64" s="14"/>
      <c r="F64" s="7"/>
      <c r="G64" s="14"/>
      <c r="H64" s="7"/>
      <c r="L64" s="14"/>
      <c r="M64" s="14"/>
      <c r="N64" s="14"/>
      <c r="O64" s="14"/>
      <c r="P64" s="14"/>
      <c r="Q64" s="14"/>
      <c r="R64" s="14"/>
    </row>
    <row r="65" spans="4:21" ht="17.100000000000001" customHeight="1">
      <c r="D65" s="161" t="s">
        <v>13</v>
      </c>
      <c r="E65" s="141"/>
      <c r="F65" s="14"/>
      <c r="G65" s="106" t="s">
        <v>27</v>
      </c>
      <c r="H65" s="80">
        <v>0</v>
      </c>
      <c r="L65" s="14"/>
      <c r="M65" s="14"/>
      <c r="N65" s="14"/>
      <c r="O65" s="14"/>
      <c r="P65" s="14"/>
      <c r="Q65" s="14"/>
      <c r="R65" s="14"/>
    </row>
    <row r="66" spans="4:21" ht="17.100000000000001" customHeight="1">
      <c r="D66" s="161"/>
      <c r="E66" s="141"/>
      <c r="F66" s="14"/>
      <c r="G66" s="108" t="s">
        <v>120</v>
      </c>
      <c r="H66" s="26">
        <v>0</v>
      </c>
      <c r="L66" s="14"/>
      <c r="M66" s="14"/>
      <c r="N66" s="14"/>
      <c r="O66" s="14"/>
      <c r="P66" s="14"/>
      <c r="Q66" s="14"/>
      <c r="R66" s="14"/>
    </row>
    <row r="67" spans="4:21" ht="17.100000000000001" customHeight="1">
      <c r="D67" s="161"/>
      <c r="E67" s="141"/>
      <c r="F67" s="14"/>
      <c r="G67" s="108" t="s">
        <v>6</v>
      </c>
      <c r="H67" s="81">
        <v>0</v>
      </c>
      <c r="L67" s="14"/>
      <c r="M67" s="14"/>
      <c r="N67" s="14"/>
      <c r="O67" s="14"/>
      <c r="P67" s="14"/>
      <c r="Q67" s="14"/>
      <c r="R67" s="14"/>
    </row>
    <row r="68" spans="4:21" ht="17.100000000000001" customHeight="1">
      <c r="D68" s="161"/>
      <c r="E68" s="141"/>
      <c r="F68" s="14"/>
      <c r="G68" s="14" t="s">
        <v>7</v>
      </c>
      <c r="H68" s="32">
        <v>0</v>
      </c>
      <c r="L68" s="14"/>
      <c r="M68" s="14"/>
      <c r="N68" s="14"/>
      <c r="O68" s="14"/>
      <c r="P68" s="14"/>
      <c r="Q68" s="14"/>
      <c r="R68" s="14"/>
    </row>
    <row r="69" spans="4:21" ht="17.100000000000001" customHeight="1">
      <c r="D69" s="14"/>
      <c r="F69" s="7"/>
      <c r="G69" s="14"/>
      <c r="H69" s="7"/>
      <c r="L69" s="14"/>
      <c r="M69" s="14"/>
      <c r="N69" s="14"/>
      <c r="O69" s="14"/>
      <c r="P69" s="14"/>
      <c r="Q69" s="14"/>
      <c r="R69" s="14"/>
    </row>
    <row r="70" spans="4:21" ht="17.100000000000001" customHeight="1">
      <c r="D70" s="161" t="s">
        <v>14</v>
      </c>
      <c r="E70" s="141"/>
      <c r="F70" s="14"/>
      <c r="G70" s="106" t="s">
        <v>110</v>
      </c>
      <c r="H70" s="80">
        <v>0</v>
      </c>
      <c r="L70" s="14"/>
      <c r="M70" s="102"/>
      <c r="N70" s="102"/>
      <c r="O70" s="102"/>
      <c r="P70" s="14"/>
      <c r="Q70" s="14"/>
      <c r="R70" s="14"/>
    </row>
    <row r="71" spans="4:21" ht="17.100000000000001" customHeight="1">
      <c r="D71" s="161"/>
      <c r="E71" s="141"/>
      <c r="F71" s="14"/>
      <c r="G71" s="14" t="s">
        <v>8</v>
      </c>
      <c r="H71" s="32">
        <v>0</v>
      </c>
      <c r="L71" s="14"/>
      <c r="M71" s="14"/>
      <c r="N71" s="14"/>
      <c r="O71" s="103"/>
      <c r="P71" s="14"/>
      <c r="Q71" s="14"/>
      <c r="R71" s="14"/>
    </row>
    <row r="72" spans="4:21" ht="17.100000000000001" customHeight="1">
      <c r="D72" s="14"/>
      <c r="F72" s="14"/>
      <c r="G72" s="14"/>
      <c r="H72" s="7"/>
      <c r="I72" s="14"/>
      <c r="K72" s="14"/>
      <c r="L72" s="14"/>
      <c r="M72" s="14"/>
      <c r="N72" s="14"/>
      <c r="O72" s="7"/>
      <c r="P72" s="14"/>
      <c r="Q72" s="142"/>
      <c r="R72" s="14"/>
      <c r="S72" s="14"/>
      <c r="T72" s="14"/>
      <c r="U72" s="14"/>
    </row>
    <row r="73" spans="4:21" ht="17.100000000000001" customHeight="1">
      <c r="G73" s="143"/>
      <c r="H73" s="143"/>
      <c r="K73" s="14"/>
      <c r="L73" s="14"/>
      <c r="M73" s="14"/>
      <c r="N73" s="14"/>
      <c r="O73" s="14"/>
      <c r="P73" s="14"/>
      <c r="Q73" s="144"/>
      <c r="R73" s="14"/>
      <c r="S73" s="14"/>
      <c r="T73" s="14"/>
      <c r="U73" s="14"/>
    </row>
    <row r="74" spans="4:21" ht="17.100000000000001" customHeight="1">
      <c r="D74" s="14"/>
      <c r="F74" s="14"/>
      <c r="G74" s="50" t="s">
        <v>94</v>
      </c>
      <c r="H74" s="28">
        <f>SUM(H60:H63,H65:H68,H70:H71)/COUNTA(H60:H63,H65:H68,H70:H71)</f>
        <v>0</v>
      </c>
      <c r="K74" s="14"/>
      <c r="L74" s="14"/>
      <c r="M74" s="14"/>
      <c r="N74" s="14"/>
      <c r="O74" s="14"/>
      <c r="P74" s="160"/>
      <c r="Q74" s="160"/>
      <c r="R74" s="145"/>
      <c r="S74" s="14"/>
      <c r="T74" s="14"/>
      <c r="U74" s="14"/>
    </row>
    <row r="75" spans="4:21"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4:21"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4:21"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</sheetData>
  <sheetProtection algorithmName="SHA-512" hashValue="PZvt74fqATW6KizJsrPdrkGl1W23w7L2aA+XxEdL6ej5x6Ah3wA0mBizwIR0GMlAgF04bki/KJa5P9/woJSdLQ==" saltValue="MtsXD+3CZgUIQR+0orR02Q==" spinCount="100000" sheet="1" objects="1" scenarios="1"/>
  <mergeCells count="16">
    <mergeCell ref="D60:D63"/>
    <mergeCell ref="D65:D68"/>
    <mergeCell ref="D70:D71"/>
    <mergeCell ref="P74:Q74"/>
    <mergeCell ref="D14:D20"/>
    <mergeCell ref="D23:D25"/>
    <mergeCell ref="D28:D34"/>
    <mergeCell ref="D37:D41"/>
    <mergeCell ref="D47:D49"/>
    <mergeCell ref="D56:H56"/>
    <mergeCell ref="D9:D11"/>
    <mergeCell ref="D3:H3"/>
    <mergeCell ref="L3:R3"/>
    <mergeCell ref="D5:E6"/>
    <mergeCell ref="G5:H5"/>
    <mergeCell ref="G6:H6"/>
  </mergeCells>
  <conditionalFormatting sqref="H53">
    <cfRule type="colorScale" priority="1">
      <colorScale>
        <cfvo type="num" val="0.24"/>
        <cfvo type="num" val="0.25"/>
        <color rgb="FFF8696B"/>
        <color rgb="FF63BE7B"/>
      </colorScale>
    </cfRule>
    <cfRule type="colorScale" priority="3">
      <colorScale>
        <cfvo type="num" val="0.28999999999999998"/>
        <cfvo type="num" val="0.3"/>
        <color rgb="FFF8696B"/>
        <color rgb="FF63BE7B"/>
      </colorScale>
    </cfRule>
  </conditionalFormatting>
  <conditionalFormatting sqref="H74">
    <cfRule type="colorScale" priority="2">
      <colorScale>
        <cfvo type="num" val="0.24"/>
        <cfvo type="num" val="0.25"/>
        <color rgb="FFF8696B"/>
        <color rgb="FF63BE7B"/>
      </colorScale>
    </cfRule>
  </conditionalFormatting>
  <dataValidations count="3">
    <dataValidation type="list" allowBlank="1" showInputMessage="1" showErrorMessage="1" sqref="N23">
      <formula1>$A$6:$A$13</formula1>
    </dataValidation>
    <dataValidation type="list" allowBlank="1" showInputMessage="1" showErrorMessage="1" sqref="G5">
      <formula1>$A$6:$A$12</formula1>
    </dataValidation>
    <dataValidation type="list" allowBlank="1" showInputMessage="1" showErrorMessage="1" sqref="H47:H50 H9:H45 H60:H71">
      <formula1>$A$16:$A$17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59999389629810485"/>
  </sheetPr>
  <dimension ref="A1:K20"/>
  <sheetViews>
    <sheetView showGridLines="0" zoomScale="90" zoomScaleNormal="90" zoomScalePageLayoutView="90" workbookViewId="0">
      <selection activeCell="C5" sqref="C5"/>
    </sheetView>
  </sheetViews>
  <sheetFormatPr defaultColWidth="9.140625" defaultRowHeight="14.25"/>
  <cols>
    <col min="1" max="1" width="8.42578125" style="13" customWidth="1"/>
    <col min="2" max="2" width="4.85546875" style="13" customWidth="1"/>
    <col min="3" max="3" width="5.7109375" style="13" customWidth="1"/>
    <col min="4" max="4" width="45.140625" style="13" customWidth="1"/>
    <col min="5" max="5" width="10.140625" style="13" customWidth="1"/>
    <col min="6" max="8" width="1.7109375" style="13" customWidth="1"/>
    <col min="9" max="9" width="11.7109375" style="13" customWidth="1"/>
    <col min="10" max="10" width="10.85546875" style="13" customWidth="1"/>
    <col min="11" max="16384" width="9.140625" style="13"/>
  </cols>
  <sheetData>
    <row r="1" spans="1:10">
      <c r="J1" s="14"/>
    </row>
    <row r="2" spans="1:10">
      <c r="B2" s="12"/>
      <c r="C2" s="12"/>
      <c r="D2" s="12"/>
      <c r="E2" s="12"/>
      <c r="F2" s="12"/>
      <c r="G2" s="12"/>
      <c r="H2" s="12"/>
      <c r="I2" s="12"/>
      <c r="J2" s="12"/>
    </row>
    <row r="3" spans="1:10" ht="17.25" customHeight="1">
      <c r="A3" s="14"/>
      <c r="B3" s="12"/>
      <c r="C3" s="12"/>
      <c r="D3" s="12"/>
      <c r="E3" s="12"/>
      <c r="F3" s="12"/>
      <c r="G3" s="12"/>
      <c r="H3" s="12"/>
      <c r="I3" s="12"/>
      <c r="J3" s="12"/>
    </row>
    <row r="4" spans="1:10" ht="30" customHeight="1">
      <c r="A4" s="14"/>
      <c r="B4" s="12"/>
      <c r="C4" s="86"/>
      <c r="D4" s="170" t="s">
        <v>103</v>
      </c>
      <c r="E4" s="170"/>
      <c r="F4" s="171"/>
      <c r="G4" s="171"/>
      <c r="H4" s="171"/>
      <c r="I4" s="171"/>
      <c r="J4" s="16"/>
    </row>
    <row r="5" spans="1:10" ht="15">
      <c r="A5" s="14"/>
      <c r="B5" s="12"/>
      <c r="C5" s="85"/>
      <c r="D5" s="76"/>
      <c r="E5" s="76"/>
      <c r="F5" s="85"/>
      <c r="G5" s="85"/>
      <c r="H5" s="85"/>
      <c r="I5" s="85"/>
      <c r="J5" s="16"/>
    </row>
    <row r="6" spans="1:10" ht="15">
      <c r="A6" s="14"/>
      <c r="B6" s="12"/>
      <c r="C6" s="40"/>
      <c r="D6" s="40"/>
      <c r="E6" s="58" t="s">
        <v>104</v>
      </c>
      <c r="F6" s="12"/>
      <c r="G6" s="12"/>
      <c r="H6" s="12"/>
      <c r="I6" s="12"/>
      <c r="J6" s="12"/>
    </row>
    <row r="7" spans="1:10" ht="15">
      <c r="A7" s="14"/>
      <c r="B7" s="12"/>
      <c r="C7" s="40"/>
      <c r="D7" s="40"/>
      <c r="E7" s="61">
        <f>Risultati!$H$16</f>
        <v>0</v>
      </c>
      <c r="F7" s="12"/>
      <c r="G7" s="12"/>
      <c r="H7" s="12"/>
      <c r="I7" s="12"/>
      <c r="J7" s="12"/>
    </row>
    <row r="8" spans="1:10" ht="15">
      <c r="A8" s="14"/>
      <c r="B8" s="12"/>
      <c r="C8" s="40"/>
      <c r="D8" s="40"/>
      <c r="E8" s="42"/>
      <c r="F8" s="12"/>
      <c r="G8" s="12"/>
      <c r="H8" s="12"/>
      <c r="I8" s="12"/>
      <c r="J8" s="12"/>
    </row>
    <row r="9" spans="1:10">
      <c r="A9" s="14"/>
      <c r="B9" s="12"/>
      <c r="C9" s="12"/>
      <c r="D9" s="12"/>
      <c r="E9" s="59" t="s">
        <v>105</v>
      </c>
      <c r="F9" s="41"/>
      <c r="G9" s="12"/>
      <c r="H9" s="12"/>
      <c r="I9" s="12"/>
      <c r="J9" s="12"/>
    </row>
    <row r="10" spans="1:10" ht="15">
      <c r="A10" s="14"/>
      <c r="B10" s="12"/>
      <c r="C10" s="47" t="s">
        <v>128</v>
      </c>
      <c r="D10" s="47"/>
      <c r="E10" s="48">
        <v>0</v>
      </c>
      <c r="F10" s="49"/>
      <c r="G10" s="47"/>
      <c r="H10" s="47"/>
      <c r="I10" s="62">
        <f>IF($E$7&lt;=1,$E$10*1,0)</f>
        <v>0</v>
      </c>
      <c r="J10" s="12"/>
    </row>
    <row r="11" spans="1:10">
      <c r="A11" s="14"/>
      <c r="B11" s="12"/>
      <c r="C11" s="12"/>
      <c r="D11" s="12"/>
      <c r="E11" s="16"/>
      <c r="F11" s="41"/>
      <c r="G11" s="12"/>
      <c r="H11" s="12"/>
      <c r="I11" s="60"/>
      <c r="J11" s="12"/>
    </row>
    <row r="12" spans="1:10" ht="15">
      <c r="A12" s="14"/>
      <c r="B12" s="12"/>
      <c r="C12" s="47" t="s">
        <v>106</v>
      </c>
      <c r="D12" s="47"/>
      <c r="E12" s="48">
        <v>0.01</v>
      </c>
      <c r="F12" s="49"/>
      <c r="G12" s="47"/>
      <c r="H12" s="47"/>
      <c r="I12" s="62">
        <f>IF($E$7=2,$E$7*$E$12,0)+IF($E$7=3,$E$7*$E$12,0)</f>
        <v>0</v>
      </c>
      <c r="J12" s="12"/>
    </row>
    <row r="13" spans="1:10">
      <c r="A13" s="14"/>
      <c r="B13" s="12"/>
      <c r="C13" s="12"/>
      <c r="D13" s="12"/>
      <c r="E13" s="16"/>
      <c r="F13" s="41"/>
      <c r="G13" s="12"/>
      <c r="H13" s="12"/>
      <c r="I13" s="60"/>
      <c r="J13" s="12"/>
    </row>
    <row r="14" spans="1:10" ht="15">
      <c r="A14" s="14"/>
      <c r="B14" s="12"/>
      <c r="C14" s="47" t="s">
        <v>107</v>
      </c>
      <c r="D14" s="47"/>
      <c r="E14" s="48">
        <v>0.02</v>
      </c>
      <c r="F14" s="49"/>
      <c r="G14" s="47"/>
      <c r="H14" s="47"/>
      <c r="I14" s="62">
        <f>IF($E$7=4,$E$7*$E$14,0)+IF($E$7=5,$E$7*$E$14,0)+IF($E$7=6,$E$7*$E$14,0)+IF($E$7=7,$E$7*$E$14,0)+IF($E$7=8,$E$7*$E$14,0)+IF($E$7=9,$E$7*$E$14,0)+IF($E$7=10,$E$7*$E$14,0)</f>
        <v>0</v>
      </c>
      <c r="J14" s="12"/>
    </row>
    <row r="15" spans="1:10">
      <c r="A15" s="14"/>
      <c r="B15" s="12"/>
      <c r="C15" s="12"/>
      <c r="D15" s="12"/>
      <c r="E15" s="12"/>
      <c r="F15" s="12"/>
      <c r="G15" s="12"/>
      <c r="H15" s="12"/>
      <c r="I15" s="44"/>
      <c r="J15" s="12"/>
    </row>
    <row r="16" spans="1:10">
      <c r="A16" s="14"/>
      <c r="B16" s="12"/>
      <c r="C16" s="51"/>
      <c r="D16" s="51"/>
      <c r="E16" s="51"/>
      <c r="F16" s="51"/>
      <c r="G16" s="51"/>
      <c r="H16" s="51"/>
      <c r="I16" s="51"/>
      <c r="J16" s="12"/>
    </row>
    <row r="17" spans="1:11" ht="15">
      <c r="A17" s="14"/>
      <c r="B17" s="12"/>
      <c r="C17" s="50" t="s">
        <v>108</v>
      </c>
      <c r="D17" s="50"/>
      <c r="E17" s="14"/>
      <c r="F17" s="43"/>
      <c r="G17" s="52"/>
      <c r="H17" s="12"/>
      <c r="I17" s="53">
        <f>MAX(I10,I12,I14)</f>
        <v>0</v>
      </c>
      <c r="J17" s="45"/>
    </row>
    <row r="18" spans="1:11" ht="20.25" customHeight="1">
      <c r="A18" s="14"/>
      <c r="B18" s="12"/>
      <c r="C18" s="12"/>
      <c r="D18" s="12"/>
      <c r="E18" s="12"/>
      <c r="F18" s="12"/>
      <c r="G18" s="12"/>
      <c r="H18" s="12"/>
      <c r="I18" s="44"/>
      <c r="J18" s="45"/>
    </row>
    <row r="19" spans="1:11" ht="19.5" customHeight="1">
      <c r="A19" s="14"/>
      <c r="B19" s="14"/>
      <c r="C19" s="14"/>
      <c r="D19" s="14"/>
      <c r="E19" s="14"/>
      <c r="F19" s="14"/>
      <c r="G19" s="14"/>
      <c r="H19" s="14"/>
      <c r="I19" s="14"/>
      <c r="J19" s="14"/>
      <c r="K19" s="14"/>
    </row>
    <row r="20" spans="1:11">
      <c r="B20" s="14"/>
      <c r="C20" s="14"/>
      <c r="D20" s="14"/>
      <c r="E20" s="14"/>
      <c r="F20" s="14"/>
      <c r="G20" s="14"/>
      <c r="H20" s="14"/>
      <c r="I20" s="14"/>
      <c r="J20" s="14"/>
      <c r="K20" s="14"/>
    </row>
  </sheetData>
  <sheetProtection algorithmName="SHA-512" hashValue="jpk0NGbjVOLHB+0jK1Dpll4ei252DnrewCzQB7zYoxLhkTIhXJdyYRtGT800rt3E1pcNKP606DiuwpXLb1+iHg==" saltValue="F6QB/Tnj4NVa82o0DY9+ZA==" spinCount="100000" sheet="1" objects="1" scenarios="1"/>
  <mergeCells count="1">
    <mergeCell ref="D4:I4"/>
  </mergeCells>
  <phoneticPr fontId="1" type="noConversion"/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tabColor theme="7" tint="0.59999389629810485"/>
  </sheetPr>
  <dimension ref="A2:N31"/>
  <sheetViews>
    <sheetView showGridLines="0" tabSelected="1" zoomScale="90" zoomScaleNormal="90" zoomScalePageLayoutView="80" workbookViewId="0">
      <selection activeCell="E5" sqref="E5"/>
    </sheetView>
  </sheetViews>
  <sheetFormatPr defaultColWidth="9.140625" defaultRowHeight="14.25"/>
  <cols>
    <col min="1" max="1" width="9.140625" style="13"/>
    <col min="2" max="2" width="9.28515625" style="13" customWidth="1"/>
    <col min="3" max="3" width="18.7109375" style="13" customWidth="1"/>
    <col min="4" max="8" width="20.7109375" style="13" customWidth="1"/>
    <col min="9" max="9" width="12.7109375" style="13" customWidth="1"/>
    <col min="10" max="16384" width="9.140625" style="13"/>
  </cols>
  <sheetData>
    <row r="2" spans="1:14" ht="29.25" customHeight="1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4" ht="15">
      <c r="A3" s="12"/>
      <c r="B3" s="12"/>
      <c r="C3" s="40"/>
      <c r="D3" s="178" t="s">
        <v>125</v>
      </c>
      <c r="E3" s="178" t="s">
        <v>129</v>
      </c>
      <c r="F3" s="178" t="s">
        <v>126</v>
      </c>
      <c r="G3" s="178" t="s">
        <v>102</v>
      </c>
      <c r="H3" s="178" t="s">
        <v>92</v>
      </c>
      <c r="I3" s="12"/>
      <c r="J3" s="12"/>
    </row>
    <row r="4" spans="1:14" ht="34.5" customHeight="1">
      <c r="A4" s="12"/>
      <c r="B4" s="12"/>
      <c r="C4" s="12"/>
      <c r="D4" s="179"/>
      <c r="E4" s="179"/>
      <c r="F4" s="178"/>
      <c r="G4" s="178"/>
      <c r="H4" s="178"/>
      <c r="I4" s="12"/>
      <c r="J4" s="12"/>
    </row>
    <row r="5" spans="1:14" ht="21" customHeight="1">
      <c r="A5" s="12"/>
      <c r="B5" s="63"/>
      <c r="C5" s="69" t="s">
        <v>55</v>
      </c>
      <c r="D5" s="67">
        <f>ROUND('PBS1'!$H$53,2)</f>
        <v>0</v>
      </c>
      <c r="E5" s="67">
        <f>ROUND('PBS1'!$H$74,2)</f>
        <v>0</v>
      </c>
      <c r="F5" s="67">
        <f t="shared" ref="F5:F14" si="0">SUM(D5,E5)</f>
        <v>0</v>
      </c>
      <c r="G5" s="67">
        <f>IF(H5="SI",F5*'PBS1'!$R$27,0)</f>
        <v>0</v>
      </c>
      <c r="H5" s="48" t="str">
        <f>IF(AND(D5&gt;=0.25,E5&gt;=0.25,'PBS1'!$R$27&gt;0),"SI","NO")</f>
        <v>NO</v>
      </c>
      <c r="I5" s="12"/>
      <c r="J5" s="12"/>
    </row>
    <row r="6" spans="1:14" ht="21" customHeight="1">
      <c r="A6" s="12"/>
      <c r="B6" s="63"/>
      <c r="C6" s="70" t="s">
        <v>56</v>
      </c>
      <c r="D6" s="67">
        <f>ROUND('PBS2'!$H$53,2)</f>
        <v>0</v>
      </c>
      <c r="E6" s="67">
        <f>ROUND('PBS2'!$H$74,2)</f>
        <v>0</v>
      </c>
      <c r="F6" s="67">
        <f t="shared" si="0"/>
        <v>0</v>
      </c>
      <c r="G6" s="67">
        <f>IF(H6="SI",F6*'PBS2'!$R$27,0)</f>
        <v>0</v>
      </c>
      <c r="H6" s="48" t="str">
        <f>IF(AND(D6&gt;=0.25,E6&gt;=0.25,'PBS2'!$R$27&gt;0),"SI","NO")</f>
        <v>NO</v>
      </c>
      <c r="I6" s="12"/>
      <c r="J6" s="12"/>
    </row>
    <row r="7" spans="1:14" ht="21" customHeight="1">
      <c r="A7" s="12"/>
      <c r="B7" s="63"/>
      <c r="C7" s="70" t="s">
        <v>57</v>
      </c>
      <c r="D7" s="67">
        <f>ROUND('PBS3'!$H$53,2)</f>
        <v>0</v>
      </c>
      <c r="E7" s="67">
        <f>ROUND('PBS3'!$H$74,2)</f>
        <v>0</v>
      </c>
      <c r="F7" s="67">
        <f t="shared" si="0"/>
        <v>0</v>
      </c>
      <c r="G7" s="67">
        <f>IF(H7="SI",F7*'PBS3'!$R$27,0)</f>
        <v>0</v>
      </c>
      <c r="H7" s="48" t="str">
        <f>IF(AND(D7&gt;=0.25,E7&gt;=0.25,'PBS3'!$R$27&gt;0),"SI","NO")</f>
        <v>NO</v>
      </c>
      <c r="I7" s="12"/>
      <c r="J7" s="12"/>
      <c r="L7" s="14"/>
    </row>
    <row r="8" spans="1:14" ht="21" customHeight="1">
      <c r="A8" s="12"/>
      <c r="B8" s="63"/>
      <c r="C8" s="70" t="s">
        <v>58</v>
      </c>
      <c r="D8" s="67">
        <f>ROUND('PBS4'!$H$53,2)</f>
        <v>0</v>
      </c>
      <c r="E8" s="67">
        <f>ROUND('PBS4'!$H$74,2)</f>
        <v>0</v>
      </c>
      <c r="F8" s="67">
        <f t="shared" si="0"/>
        <v>0</v>
      </c>
      <c r="G8" s="67">
        <f>IF(H8="SI",F8*'PBS4'!$R$27,0)</f>
        <v>0</v>
      </c>
      <c r="H8" s="48" t="str">
        <f>IF(AND(D8&gt;=0.25,E8&gt;=0.25,'PBS4'!$R$27&gt;0),"SI","NO")</f>
        <v>NO</v>
      </c>
      <c r="I8" s="12"/>
      <c r="J8" s="12"/>
      <c r="L8" s="14"/>
    </row>
    <row r="9" spans="1:14" ht="21" customHeight="1">
      <c r="A9" s="12"/>
      <c r="B9" s="63"/>
      <c r="C9" s="70" t="s">
        <v>59</v>
      </c>
      <c r="D9" s="67">
        <f>ROUND('PBS5'!$H$53,2)</f>
        <v>0</v>
      </c>
      <c r="E9" s="67">
        <f>ROUND('PBS5'!$H$74,2)</f>
        <v>0</v>
      </c>
      <c r="F9" s="67">
        <f t="shared" si="0"/>
        <v>0</v>
      </c>
      <c r="G9" s="67">
        <f>IF(H9="SI",F9*'PBS5'!$R$27,0)</f>
        <v>0</v>
      </c>
      <c r="H9" s="48" t="str">
        <f>IF(AND(D9&gt;=0.25,E9&gt;=0.25,'PBS5'!$R$27&gt;0),"SI","NO")</f>
        <v>NO</v>
      </c>
      <c r="I9" s="12"/>
      <c r="J9" s="12"/>
    </row>
    <row r="10" spans="1:14" ht="21" customHeight="1">
      <c r="A10" s="12"/>
      <c r="B10" s="63"/>
      <c r="C10" s="70" t="s">
        <v>60</v>
      </c>
      <c r="D10" s="67">
        <f>ROUND('PBS6'!$H$53,2)</f>
        <v>0</v>
      </c>
      <c r="E10" s="67">
        <f>ROUND('PBS6'!$H$74,2)</f>
        <v>0</v>
      </c>
      <c r="F10" s="67">
        <f t="shared" si="0"/>
        <v>0</v>
      </c>
      <c r="G10" s="67">
        <f>IF(H10="SI",F10*'PBS6'!$R$27,0)</f>
        <v>0</v>
      </c>
      <c r="H10" s="48" t="str">
        <f>IF(AND(D10&gt;=0.25,E10&gt;=0.25,'PBS6'!$R$27&gt;0),"SI","NO")</f>
        <v>NO</v>
      </c>
      <c r="I10" s="12"/>
      <c r="J10" s="12"/>
    </row>
    <row r="11" spans="1:14" ht="21" customHeight="1">
      <c r="A11" s="12"/>
      <c r="B11" s="63"/>
      <c r="C11" s="70" t="s">
        <v>61</v>
      </c>
      <c r="D11" s="67">
        <f>ROUND('PBS7'!$H$53,2)</f>
        <v>0</v>
      </c>
      <c r="E11" s="67">
        <f>ROUND('PBS7'!$H$74,2)</f>
        <v>0</v>
      </c>
      <c r="F11" s="67">
        <f t="shared" si="0"/>
        <v>0</v>
      </c>
      <c r="G11" s="67">
        <f>IF(H11="SI",F11*'PBS7'!$R$27,0)</f>
        <v>0</v>
      </c>
      <c r="H11" s="48" t="str">
        <f>IF(AND(D11&gt;=0.25,E11&gt;=0.25,'PBS7'!$R$27&gt;0),"SI","NO")</f>
        <v>NO</v>
      </c>
      <c r="I11" s="12"/>
      <c r="J11" s="12"/>
    </row>
    <row r="12" spans="1:14" ht="21" customHeight="1">
      <c r="A12" s="12"/>
      <c r="B12" s="63"/>
      <c r="C12" s="70" t="s">
        <v>62</v>
      </c>
      <c r="D12" s="67">
        <f>ROUND('PBS8'!$H$53,2)</f>
        <v>0</v>
      </c>
      <c r="E12" s="67">
        <f>ROUND('PBS8'!$H$74,2)</f>
        <v>0</v>
      </c>
      <c r="F12" s="67">
        <f t="shared" si="0"/>
        <v>0</v>
      </c>
      <c r="G12" s="67">
        <f>IF(H12="SI",F12*'PBS8'!$R$27,0)</f>
        <v>0</v>
      </c>
      <c r="H12" s="48" t="str">
        <f>IF(AND(D12&gt;=0.25,E12&gt;=0.25,'PBS8'!$R$27&gt;0),"SI","NO")</f>
        <v>NO</v>
      </c>
      <c r="I12" s="12"/>
      <c r="J12" s="12"/>
    </row>
    <row r="13" spans="1:14" ht="21" customHeight="1">
      <c r="A13" s="12"/>
      <c r="B13" s="63"/>
      <c r="C13" s="70" t="s">
        <v>63</v>
      </c>
      <c r="D13" s="67">
        <f>ROUND('PBS9'!$H$53,2)</f>
        <v>0</v>
      </c>
      <c r="E13" s="67">
        <f>ROUND('PBS9'!$H$74,2)</f>
        <v>0</v>
      </c>
      <c r="F13" s="67">
        <f t="shared" si="0"/>
        <v>0</v>
      </c>
      <c r="G13" s="67">
        <f>IF(H13="SI",F13*'PBS9'!$R$27,0)</f>
        <v>0</v>
      </c>
      <c r="H13" s="48" t="str">
        <f>IF(AND(D13&gt;=0.25,E13&gt;=0.25,'PBS9'!$R$27&gt;0),"SI","NO")</f>
        <v>NO</v>
      </c>
      <c r="I13" s="12"/>
      <c r="J13" s="12"/>
      <c r="N13" s="14"/>
    </row>
    <row r="14" spans="1:14" ht="21" customHeight="1">
      <c r="A14" s="12"/>
      <c r="B14" s="63"/>
      <c r="C14" s="71" t="s">
        <v>64</v>
      </c>
      <c r="D14" s="146">
        <f>ROUND('PBS10'!$H$53,2)</f>
        <v>0</v>
      </c>
      <c r="E14" s="15">
        <f>ROUND('PBS10'!$H$74,2)</f>
        <v>0</v>
      </c>
      <c r="F14" s="15">
        <f t="shared" si="0"/>
        <v>0</v>
      </c>
      <c r="G14" s="146">
        <f>IF(H14="SI",F14*'PBS10'!$R$27,0)</f>
        <v>0</v>
      </c>
      <c r="H14" s="16" t="str">
        <f>IF(AND(D14&gt;=0.25,E14&gt;=0.25,'PBS10'!$R$27&gt;0),"SI","NO")</f>
        <v>NO</v>
      </c>
      <c r="I14" s="12"/>
      <c r="J14" s="12"/>
      <c r="K14" s="14"/>
      <c r="L14" s="14"/>
    </row>
    <row r="15" spans="1:14" ht="22.5" customHeight="1">
      <c r="A15" s="12"/>
      <c r="B15" s="63"/>
      <c r="C15" s="51"/>
      <c r="D15" s="51"/>
      <c r="E15" s="51"/>
      <c r="F15" s="51"/>
      <c r="G15" s="51"/>
      <c r="H15" s="51"/>
      <c r="I15" s="12"/>
      <c r="J15" s="12"/>
    </row>
    <row r="16" spans="1:14" ht="22.5" customHeight="1">
      <c r="A16" s="12"/>
      <c r="B16" s="12"/>
      <c r="C16" s="72" t="s">
        <v>97</v>
      </c>
      <c r="D16" s="65"/>
      <c r="E16" s="65"/>
      <c r="F16" s="65"/>
      <c r="G16" s="66">
        <f>SUM(G5:G14)</f>
        <v>0</v>
      </c>
      <c r="H16" s="64">
        <f>COUNTIF(H5:H14,"SI")</f>
        <v>0</v>
      </c>
      <c r="I16" s="12"/>
      <c r="J16" s="12"/>
      <c r="M16" s="14"/>
    </row>
    <row r="17" spans="1:10" s="17" customFormat="1" ht="22.5" customHeight="1">
      <c r="A17" s="12"/>
      <c r="B17" s="12"/>
      <c r="C17" s="85"/>
      <c r="D17" s="15"/>
      <c r="E17" s="15"/>
      <c r="F17" s="15"/>
      <c r="G17" s="15"/>
      <c r="H17" s="16"/>
      <c r="I17" s="12"/>
      <c r="J17" s="12"/>
    </row>
    <row r="18" spans="1:10" s="17" customFormat="1" ht="22.5" customHeight="1">
      <c r="A18" s="12"/>
      <c r="B18" s="12"/>
      <c r="C18" s="85"/>
      <c r="D18" s="15"/>
      <c r="E18" s="15"/>
      <c r="F18" s="15"/>
      <c r="G18" s="15"/>
      <c r="H18" s="16"/>
      <c r="I18" s="12"/>
      <c r="J18" s="12"/>
    </row>
    <row r="19" spans="1:10" s="17" customFormat="1" ht="32.25" customHeight="1">
      <c r="A19" s="12"/>
      <c r="B19" s="12"/>
      <c r="C19" s="177" t="s">
        <v>98</v>
      </c>
      <c r="D19" s="177"/>
      <c r="E19" s="177"/>
      <c r="F19" s="177"/>
      <c r="G19" s="177"/>
      <c r="H19" s="177"/>
      <c r="I19" s="12"/>
      <c r="J19" s="12"/>
    </row>
    <row r="20" spans="1:10" s="17" customFormat="1" ht="18" customHeight="1">
      <c r="A20" s="12"/>
      <c r="B20" s="12"/>
      <c r="C20" s="85"/>
      <c r="D20" s="73"/>
      <c r="E20" s="73"/>
      <c r="F20" s="73"/>
      <c r="G20" s="73"/>
      <c r="H20" s="85"/>
      <c r="I20" s="40"/>
      <c r="J20" s="12"/>
    </row>
    <row r="21" spans="1:10" s="17" customFormat="1" ht="18" customHeight="1">
      <c r="A21" s="12"/>
      <c r="B21" s="12"/>
      <c r="C21" s="175" t="s">
        <v>99</v>
      </c>
      <c r="D21" s="175"/>
      <c r="E21" s="47"/>
      <c r="F21" s="47"/>
      <c r="G21" s="48">
        <f>'Dati Generali'!$E$12</f>
        <v>0</v>
      </c>
      <c r="H21" s="77" t="s">
        <v>117</v>
      </c>
      <c r="I21" s="40"/>
      <c r="J21" s="12"/>
    </row>
    <row r="22" spans="1:10" s="17" customFormat="1" ht="18" customHeight="1">
      <c r="A22" s="12"/>
      <c r="B22" s="12"/>
      <c r="C22" s="175" t="s">
        <v>100</v>
      </c>
      <c r="D22" s="175"/>
      <c r="E22" s="78"/>
      <c r="F22" s="78"/>
      <c r="G22" s="68">
        <f>$G$16</f>
        <v>0</v>
      </c>
      <c r="H22" s="79" t="s">
        <v>117</v>
      </c>
      <c r="I22" s="12"/>
      <c r="J22" s="12"/>
    </row>
    <row r="23" spans="1:10" s="17" customFormat="1" ht="18" customHeight="1">
      <c r="A23" s="12"/>
      <c r="B23" s="12"/>
      <c r="C23" s="175" t="s">
        <v>127</v>
      </c>
      <c r="D23" s="175"/>
      <c r="E23" s="78"/>
      <c r="F23" s="78"/>
      <c r="G23" s="68">
        <f>Bonus!$I$17</f>
        <v>0</v>
      </c>
      <c r="H23" s="79"/>
      <c r="I23" s="12"/>
      <c r="J23" s="12"/>
    </row>
    <row r="24" spans="1:10" s="17" customFormat="1" ht="18" customHeight="1">
      <c r="A24" s="12"/>
      <c r="B24" s="12"/>
      <c r="C24" s="85"/>
      <c r="D24" s="88"/>
      <c r="E24" s="74"/>
      <c r="F24" s="12"/>
      <c r="G24" s="12"/>
      <c r="H24" s="12"/>
      <c r="I24" s="12"/>
      <c r="J24" s="12"/>
    </row>
    <row r="25" spans="1:10" s="17" customFormat="1" ht="17.25" customHeight="1">
      <c r="A25" s="12"/>
      <c r="B25" s="12"/>
      <c r="C25" s="85"/>
      <c r="D25" s="12"/>
      <c r="E25" s="46"/>
      <c r="F25" s="46"/>
      <c r="G25" s="75"/>
      <c r="H25" s="46"/>
      <c r="I25" s="12"/>
      <c r="J25" s="12"/>
    </row>
    <row r="26" spans="1:10" s="17" customFormat="1" ht="15" customHeight="1">
      <c r="A26" s="12"/>
      <c r="B26" s="12"/>
      <c r="C26" s="170"/>
      <c r="D26" s="176" t="s">
        <v>121</v>
      </c>
      <c r="E26" s="174" t="s">
        <v>95</v>
      </c>
      <c r="F26" s="12"/>
      <c r="G26" s="172" t="e">
        <f>$G$22/$G$21+$G$23</f>
        <v>#DIV/0!</v>
      </c>
      <c r="H26" s="172"/>
      <c r="I26" s="12"/>
      <c r="J26" s="12"/>
    </row>
    <row r="27" spans="1:10" s="17" customFormat="1" ht="15.75" customHeight="1">
      <c r="A27" s="12"/>
      <c r="B27" s="12"/>
      <c r="C27" s="170"/>
      <c r="D27" s="176"/>
      <c r="E27" s="174"/>
      <c r="F27" s="12"/>
      <c r="G27" s="173"/>
      <c r="H27" s="173"/>
      <c r="I27" s="12"/>
      <c r="J27" s="12"/>
    </row>
    <row r="28" spans="1:10" s="17" customFormat="1" ht="15" customHeight="1">
      <c r="A28" s="12"/>
      <c r="B28" s="12"/>
      <c r="C28" s="85"/>
      <c r="D28" s="12"/>
      <c r="E28" s="12"/>
      <c r="F28" s="12"/>
      <c r="G28" s="12"/>
      <c r="H28" s="12"/>
      <c r="I28" s="12"/>
      <c r="J28" s="12"/>
    </row>
    <row r="29" spans="1:10" s="17" customFormat="1" ht="15">
      <c r="A29" s="12"/>
      <c r="B29" s="12"/>
      <c r="C29" s="85"/>
      <c r="D29" s="12"/>
      <c r="E29" s="12"/>
      <c r="F29" s="18"/>
      <c r="G29" s="13"/>
      <c r="H29" s="14"/>
      <c r="I29" s="12"/>
    </row>
    <row r="30" spans="1:10" ht="15">
      <c r="C30" s="85"/>
    </row>
    <row r="31" spans="1:10">
      <c r="D31" s="19"/>
    </row>
  </sheetData>
  <sheetProtection password="E853" sheet="1" objects="1" scenarios="1"/>
  <mergeCells count="13">
    <mergeCell ref="C19:H19"/>
    <mergeCell ref="E3:E4"/>
    <mergeCell ref="F3:F4"/>
    <mergeCell ref="G3:G4"/>
    <mergeCell ref="H3:H4"/>
    <mergeCell ref="D3:D4"/>
    <mergeCell ref="G26:H27"/>
    <mergeCell ref="E26:E27"/>
    <mergeCell ref="C21:D21"/>
    <mergeCell ref="C22:D22"/>
    <mergeCell ref="C23:D23"/>
    <mergeCell ref="C26:C27"/>
    <mergeCell ref="D26:D27"/>
  </mergeCells>
  <phoneticPr fontId="1" type="noConversion"/>
  <conditionalFormatting sqref="D20:G20">
    <cfRule type="colorScale" priority="4">
      <colorScale>
        <cfvo type="num" val="0.34"/>
        <cfvo type="num" val="0.35"/>
        <color rgb="FFFF0000"/>
        <color theme="9"/>
      </colorScale>
    </cfRule>
  </conditionalFormatting>
  <conditionalFormatting sqref="C19 D16:F16 D17:G18 D5:E14">
    <cfRule type="iconSet" priority="7">
      <iconSet>
        <cfvo type="percent" val="0"/>
        <cfvo type="num" val="0.24"/>
        <cfvo type="num" val="0.25"/>
      </iconSet>
    </cfRule>
  </conditionalFormatting>
  <pageMargins left="0.7" right="0.7" top="0.75" bottom="0.75" header="0.3" footer="0.3"/>
  <pageSetup paperSize="9" orientation="portrait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7"/>
  <sheetViews>
    <sheetView showGridLines="0" topLeftCell="A4" zoomScale="80" zoomScaleNormal="80" zoomScalePageLayoutView="110" workbookViewId="0">
      <pane xSplit="2" topLeftCell="C1" activePane="topRight" state="frozen"/>
      <selection activeCell="B1" sqref="B1"/>
      <selection pane="topRight" activeCell="H46" sqref="H46"/>
    </sheetView>
  </sheetViews>
  <sheetFormatPr defaultColWidth="9.140625" defaultRowHeight="14.25"/>
  <cols>
    <col min="1" max="1" width="9.28515625" style="13" hidden="1" customWidth="1"/>
    <col min="2" max="2" width="9.140625" style="14" customWidth="1"/>
    <col min="3" max="3" width="3.7109375" style="14" customWidth="1"/>
    <col min="4" max="4" width="18.85546875" style="13" customWidth="1"/>
    <col min="5" max="5" width="3.85546875" style="13" customWidth="1"/>
    <col min="6" max="6" width="1.85546875" style="13" customWidth="1"/>
    <col min="7" max="7" width="65.7109375" style="13" customWidth="1"/>
    <col min="8" max="8" width="7.85546875" style="13" customWidth="1"/>
    <col min="9" max="9" width="9.140625" style="13" customWidth="1"/>
    <col min="10" max="10" width="9.140625" style="13"/>
    <col min="11" max="11" width="10.28515625" style="13" customWidth="1"/>
    <col min="12" max="12" width="5.28515625" style="13" customWidth="1"/>
    <col min="13" max="13" width="3.28515625" style="13" customWidth="1"/>
    <col min="14" max="14" width="45.7109375" style="13" customWidth="1"/>
    <col min="15" max="16" width="11.85546875" style="13" customWidth="1"/>
    <col min="17" max="17" width="5.85546875" style="13" customWidth="1"/>
    <col min="18" max="18" width="11.85546875" style="13" customWidth="1"/>
    <col min="19" max="16384" width="9.140625" style="13"/>
  </cols>
  <sheetData>
    <row r="2" spans="1:18">
      <c r="A2" s="89" t="s">
        <v>45</v>
      </c>
      <c r="I2" s="14"/>
      <c r="J2" s="14"/>
    </row>
    <row r="3" spans="1:18" ht="30" customHeight="1">
      <c r="A3" s="90" t="s">
        <v>46</v>
      </c>
      <c r="D3" s="163" t="s">
        <v>73</v>
      </c>
      <c r="E3" s="163"/>
      <c r="F3" s="163"/>
      <c r="G3" s="163"/>
      <c r="H3" s="163"/>
      <c r="I3" s="91"/>
      <c r="J3" s="91"/>
      <c r="L3" s="166" t="s">
        <v>101</v>
      </c>
      <c r="M3" s="166"/>
      <c r="N3" s="166"/>
      <c r="O3" s="166"/>
      <c r="P3" s="166"/>
      <c r="Q3" s="166"/>
      <c r="R3" s="166"/>
    </row>
    <row r="4" spans="1:18" ht="18.75" customHeight="1">
      <c r="D4" s="92"/>
      <c r="E4" s="14"/>
      <c r="F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ht="30.75" customHeight="1">
      <c r="A5" s="93" t="s">
        <v>71</v>
      </c>
      <c r="D5" s="169" t="s">
        <v>123</v>
      </c>
      <c r="E5" s="169"/>
      <c r="F5" s="14"/>
      <c r="G5" s="168"/>
      <c r="H5" s="168"/>
      <c r="I5" s="14"/>
      <c r="J5" s="14"/>
      <c r="K5" s="14"/>
      <c r="L5" s="94"/>
      <c r="M5" s="14"/>
      <c r="N5" s="95"/>
      <c r="O5" s="96" t="s">
        <v>72</v>
      </c>
      <c r="P5" s="97" t="s">
        <v>118</v>
      </c>
      <c r="R5" s="97" t="s">
        <v>119</v>
      </c>
    </row>
    <row r="6" spans="1:18" ht="18" customHeight="1">
      <c r="A6" s="98" t="s">
        <v>67</v>
      </c>
      <c r="D6" s="169"/>
      <c r="E6" s="169"/>
      <c r="F6" s="14"/>
      <c r="G6" s="159"/>
      <c r="H6" s="159"/>
      <c r="I6" s="14"/>
      <c r="J6" s="14"/>
      <c r="K6" s="14"/>
      <c r="N6" s="14"/>
      <c r="O6" s="14"/>
      <c r="P6" s="99"/>
      <c r="R6" s="14"/>
    </row>
    <row r="7" spans="1:18" ht="36.75" customHeight="1">
      <c r="A7" s="98" t="s">
        <v>68</v>
      </c>
      <c r="D7" s="100" t="s">
        <v>40</v>
      </c>
      <c r="E7" s="100"/>
      <c r="F7" s="152"/>
      <c r="G7" s="101" t="s">
        <v>0</v>
      </c>
      <c r="H7" s="101" t="s">
        <v>41</v>
      </c>
      <c r="I7" s="153"/>
      <c r="J7" s="6"/>
      <c r="K7" s="153"/>
      <c r="L7" s="154" t="s">
        <v>47</v>
      </c>
      <c r="M7" s="6"/>
      <c r="N7" s="154" t="s">
        <v>48</v>
      </c>
    </row>
    <row r="8" spans="1:18" ht="18.75" customHeight="1">
      <c r="A8" s="98" t="s">
        <v>69</v>
      </c>
      <c r="D8" s="103"/>
      <c r="E8" s="103"/>
      <c r="F8" s="14"/>
      <c r="G8" s="103"/>
      <c r="H8" s="103"/>
      <c r="I8" s="14"/>
      <c r="K8" s="14"/>
    </row>
    <row r="9" spans="1:18" ht="19.5" customHeight="1">
      <c r="A9" s="98" t="s">
        <v>70</v>
      </c>
      <c r="D9" s="164" t="s">
        <v>9</v>
      </c>
      <c r="E9" s="104"/>
      <c r="F9" s="14"/>
      <c r="G9" s="105" t="s">
        <v>1</v>
      </c>
      <c r="H9" s="80">
        <v>0</v>
      </c>
      <c r="I9" s="14"/>
      <c r="K9" s="14"/>
      <c r="L9" s="14"/>
      <c r="M9" s="14"/>
      <c r="N9" s="106" t="s">
        <v>49</v>
      </c>
      <c r="O9" s="107"/>
      <c r="P9" s="80">
        <v>0</v>
      </c>
      <c r="Q9" s="107"/>
      <c r="R9" s="29">
        <f>P9</f>
        <v>0</v>
      </c>
    </row>
    <row r="10" spans="1:18" ht="18" customHeight="1">
      <c r="A10" s="98" t="s">
        <v>52</v>
      </c>
      <c r="D10" s="164"/>
      <c r="E10" s="104"/>
      <c r="F10" s="14"/>
      <c r="G10" s="108" t="s">
        <v>2</v>
      </c>
      <c r="H10" s="26">
        <v>0</v>
      </c>
      <c r="I10" s="14"/>
      <c r="K10" s="14"/>
      <c r="L10" s="14"/>
      <c r="M10" s="14"/>
      <c r="N10" s="14"/>
      <c r="O10" s="99"/>
      <c r="P10" s="7"/>
      <c r="Q10" s="18"/>
      <c r="R10" s="16"/>
    </row>
    <row r="11" spans="1:18" ht="18" customHeight="1">
      <c r="A11" s="98" t="s">
        <v>53</v>
      </c>
      <c r="D11" s="164"/>
      <c r="E11" s="104"/>
      <c r="F11" s="14"/>
      <c r="G11" s="109" t="s">
        <v>3</v>
      </c>
      <c r="H11" s="81">
        <v>0</v>
      </c>
      <c r="I11" s="14"/>
      <c r="K11" s="14"/>
      <c r="L11" s="14"/>
      <c r="M11" s="14"/>
      <c r="N11" s="110" t="s">
        <v>50</v>
      </c>
      <c r="O11" s="21">
        <v>0</v>
      </c>
      <c r="P11" s="111"/>
      <c r="Q11" s="18"/>
      <c r="R11" s="23">
        <f>$O$11*1.116</f>
        <v>0</v>
      </c>
    </row>
    <row r="12" spans="1:18" ht="25.5" hidden="1" customHeight="1">
      <c r="A12" s="98" t="s">
        <v>54</v>
      </c>
      <c r="D12" s="112"/>
      <c r="E12" s="7"/>
      <c r="F12" s="14"/>
      <c r="G12" s="113" t="s">
        <v>44</v>
      </c>
      <c r="H12" s="114">
        <f>SUM(H9:H11)/COUNTA(H9:H11)</f>
        <v>0</v>
      </c>
      <c r="I12" s="14"/>
      <c r="K12" s="14"/>
      <c r="L12" s="14"/>
      <c r="M12" s="14"/>
      <c r="N12" s="14"/>
      <c r="O12" s="99"/>
      <c r="P12" s="24"/>
      <c r="Q12" s="18"/>
      <c r="R12" s="25"/>
    </row>
    <row r="13" spans="1:18" ht="18" customHeight="1">
      <c r="A13" s="13" t="s">
        <v>116</v>
      </c>
      <c r="D13" s="112"/>
      <c r="E13" s="7"/>
      <c r="F13" s="14"/>
      <c r="G13" s="14"/>
      <c r="H13" s="3"/>
      <c r="I13" s="14"/>
      <c r="K13" s="14"/>
      <c r="L13" s="14"/>
      <c r="M13" s="14"/>
      <c r="N13" s="109"/>
      <c r="O13" s="115"/>
      <c r="P13" s="30"/>
      <c r="Q13" s="116"/>
      <c r="R13" s="31"/>
    </row>
    <row r="14" spans="1:18" ht="18" customHeight="1">
      <c r="D14" s="164" t="s">
        <v>10</v>
      </c>
      <c r="E14" s="104"/>
      <c r="F14" s="14"/>
      <c r="G14" s="106" t="s">
        <v>28</v>
      </c>
      <c r="H14" s="27">
        <v>0</v>
      </c>
      <c r="I14" s="14"/>
      <c r="K14" s="14"/>
      <c r="L14" s="14"/>
      <c r="M14" s="14"/>
      <c r="N14" s="106" t="s">
        <v>113</v>
      </c>
      <c r="O14" s="80">
        <v>0</v>
      </c>
      <c r="P14" s="107"/>
      <c r="Q14" s="107"/>
      <c r="R14" s="29">
        <f>$O$14*6.975</f>
        <v>0</v>
      </c>
    </row>
    <row r="15" spans="1:18" ht="19.5" customHeight="1">
      <c r="D15" s="164"/>
      <c r="E15" s="104"/>
      <c r="F15" s="14"/>
      <c r="G15" s="108" t="s">
        <v>29</v>
      </c>
      <c r="H15" s="82">
        <v>0</v>
      </c>
      <c r="I15" s="14"/>
      <c r="K15" s="14"/>
      <c r="L15" s="14"/>
      <c r="M15" s="14"/>
      <c r="N15" s="14"/>
      <c r="O15" s="99"/>
      <c r="P15" s="24"/>
      <c r="Q15" s="18"/>
      <c r="R15" s="16"/>
    </row>
    <row r="16" spans="1:18" ht="16.5" customHeight="1">
      <c r="A16" s="13">
        <v>0</v>
      </c>
      <c r="D16" s="164"/>
      <c r="E16" s="104"/>
      <c r="F16" s="14"/>
      <c r="G16" s="108" t="s">
        <v>30</v>
      </c>
      <c r="H16" s="26">
        <v>0</v>
      </c>
      <c r="I16" s="14"/>
      <c r="K16" s="14"/>
      <c r="L16" s="14"/>
      <c r="M16" s="14"/>
      <c r="N16" s="106" t="s">
        <v>114</v>
      </c>
      <c r="O16" s="27">
        <v>0</v>
      </c>
      <c r="P16" s="107"/>
      <c r="Q16" s="107"/>
      <c r="R16" s="29">
        <f>$O$16*18.6</f>
        <v>0</v>
      </c>
    </row>
    <row r="17" spans="1:21" ht="18" customHeight="1">
      <c r="A17" s="13">
        <v>1</v>
      </c>
      <c r="D17" s="164"/>
      <c r="E17" s="104"/>
      <c r="F17" s="14"/>
      <c r="G17" s="108" t="s">
        <v>31</v>
      </c>
      <c r="H17" s="82">
        <v>0</v>
      </c>
      <c r="I17" s="14"/>
      <c r="K17" s="14"/>
      <c r="L17" s="14"/>
      <c r="M17" s="14"/>
      <c r="N17" s="14"/>
      <c r="O17" s="99"/>
      <c r="P17" s="24"/>
      <c r="Q17" s="18"/>
      <c r="R17" s="16"/>
    </row>
    <row r="18" spans="1:21" ht="18" customHeight="1">
      <c r="D18" s="164"/>
      <c r="E18" s="104"/>
      <c r="F18" s="14"/>
      <c r="G18" s="108" t="s">
        <v>32</v>
      </c>
      <c r="H18" s="26">
        <v>0</v>
      </c>
      <c r="I18" s="14"/>
      <c r="K18" s="14"/>
      <c r="L18" s="14"/>
      <c r="M18" s="14"/>
      <c r="N18" s="106" t="s">
        <v>115</v>
      </c>
      <c r="O18" s="80">
        <v>0</v>
      </c>
      <c r="P18" s="107"/>
      <c r="Q18" s="107"/>
      <c r="R18" s="29">
        <f>$O$18*32.55</f>
        <v>0</v>
      </c>
    </row>
    <row r="19" spans="1:21" ht="18" customHeight="1">
      <c r="D19" s="164"/>
      <c r="E19" s="104"/>
      <c r="F19" s="14"/>
      <c r="G19" s="108" t="s">
        <v>33</v>
      </c>
      <c r="H19" s="82">
        <v>0</v>
      </c>
      <c r="I19" s="14"/>
      <c r="K19" s="14"/>
      <c r="L19" s="14"/>
      <c r="M19" s="14"/>
      <c r="N19" s="14"/>
      <c r="O19" s="99"/>
      <c r="P19" s="7"/>
      <c r="Q19" s="18"/>
      <c r="R19" s="16"/>
    </row>
    <row r="20" spans="1:21" ht="18" customHeight="1">
      <c r="D20" s="164"/>
      <c r="E20" s="104"/>
      <c r="F20" s="14"/>
      <c r="G20" s="14" t="s">
        <v>34</v>
      </c>
      <c r="H20" s="26">
        <v>0</v>
      </c>
      <c r="I20" s="14"/>
      <c r="K20" s="14"/>
      <c r="L20" s="14"/>
      <c r="M20" s="14"/>
      <c r="O20" s="18"/>
      <c r="P20" s="18"/>
      <c r="Q20" s="18"/>
      <c r="R20" s="7"/>
    </row>
    <row r="21" spans="1:21" ht="18" hidden="1" customHeight="1">
      <c r="D21" s="117"/>
      <c r="E21" s="10"/>
      <c r="F21" s="14"/>
      <c r="G21" s="113" t="s">
        <v>44</v>
      </c>
      <c r="H21" s="114">
        <f>SUM(H14:H20)/COUNTA(H14:H20)</f>
        <v>0</v>
      </c>
      <c r="I21" s="14"/>
      <c r="K21" s="14"/>
      <c r="L21" s="14"/>
      <c r="M21" s="14"/>
      <c r="N21" s="14"/>
      <c r="O21" s="99"/>
      <c r="P21" s="7"/>
      <c r="Q21" s="18"/>
      <c r="R21" s="25"/>
    </row>
    <row r="22" spans="1:21" ht="18" customHeight="1">
      <c r="D22" s="117"/>
      <c r="E22" s="10"/>
      <c r="F22" s="14"/>
      <c r="G22" s="14"/>
      <c r="H22" s="3"/>
      <c r="I22" s="14"/>
      <c r="K22" s="14"/>
      <c r="L22" s="102" t="s">
        <v>51</v>
      </c>
      <c r="N22" s="102" t="s">
        <v>111</v>
      </c>
      <c r="O22" s="7"/>
      <c r="P22" s="5"/>
      <c r="Q22" s="18"/>
      <c r="R22" s="16"/>
    </row>
    <row r="23" spans="1:21" ht="18" customHeight="1">
      <c r="D23" s="164" t="s">
        <v>11</v>
      </c>
      <c r="E23" s="104"/>
      <c r="F23" s="14"/>
      <c r="G23" s="106" t="s">
        <v>15</v>
      </c>
      <c r="H23" s="80">
        <v>0</v>
      </c>
      <c r="I23" s="14"/>
      <c r="K23" s="14"/>
      <c r="L23" s="14"/>
      <c r="M23" s="102"/>
      <c r="N23" s="37"/>
      <c r="O23" s="48"/>
      <c r="P23" s="27">
        <v>0</v>
      </c>
      <c r="Q23" s="107"/>
      <c r="R23" s="38">
        <f>P23</f>
        <v>0</v>
      </c>
    </row>
    <row r="24" spans="1:21" ht="18" customHeight="1">
      <c r="D24" s="164"/>
      <c r="E24" s="104"/>
      <c r="F24" s="14"/>
      <c r="G24" s="108" t="s">
        <v>16</v>
      </c>
      <c r="H24" s="26">
        <v>0</v>
      </c>
      <c r="I24" s="14"/>
      <c r="K24" s="14"/>
    </row>
    <row r="25" spans="1:21" ht="18" customHeight="1">
      <c r="D25" s="164"/>
      <c r="E25" s="104"/>
      <c r="F25" s="14"/>
      <c r="G25" s="109" t="s">
        <v>17</v>
      </c>
      <c r="H25" s="83">
        <v>0</v>
      </c>
      <c r="I25" s="14"/>
      <c r="K25" s="14"/>
      <c r="L25" s="14"/>
      <c r="M25" s="40"/>
      <c r="N25" s="118"/>
      <c r="O25" s="46"/>
      <c r="P25" s="46"/>
      <c r="Q25" s="51"/>
      <c r="R25" s="46"/>
    </row>
    <row r="26" spans="1:21" ht="19.5" hidden="1" customHeight="1">
      <c r="D26" s="119"/>
      <c r="E26" s="10"/>
      <c r="G26" s="113" t="s">
        <v>44</v>
      </c>
      <c r="H26" s="114">
        <f>SUM(H23:H25)/COUNTA(H23:H25)</f>
        <v>0</v>
      </c>
      <c r="K26" s="14"/>
      <c r="L26" s="14"/>
      <c r="M26" s="12"/>
      <c r="N26" s="12"/>
      <c r="O26" s="12"/>
      <c r="P26" s="120"/>
      <c r="R26" s="87"/>
    </row>
    <row r="27" spans="1:21" ht="18" customHeight="1">
      <c r="D27" s="117"/>
      <c r="E27" s="10"/>
      <c r="F27" s="14"/>
      <c r="G27" s="14"/>
      <c r="H27" s="7"/>
      <c r="K27" s="14"/>
      <c r="L27" s="14"/>
      <c r="M27" s="12"/>
      <c r="N27" s="121"/>
      <c r="O27" s="121"/>
      <c r="P27" s="122"/>
      <c r="Q27" s="123"/>
      <c r="R27" s="39">
        <f>SUM(R9:R23)</f>
        <v>0</v>
      </c>
    </row>
    <row r="28" spans="1:21" ht="18" customHeight="1">
      <c r="D28" s="165" t="s">
        <v>122</v>
      </c>
      <c r="E28" s="124"/>
      <c r="F28" s="125"/>
      <c r="G28" s="106" t="s">
        <v>35</v>
      </c>
      <c r="H28" s="27">
        <v>0</v>
      </c>
      <c r="I28" s="14"/>
      <c r="J28" s="14"/>
      <c r="K28" s="14"/>
      <c r="L28" s="14"/>
      <c r="M28" s="40"/>
      <c r="N28" s="40"/>
      <c r="O28" s="12"/>
      <c r="P28" s="120"/>
      <c r="Q28" s="87"/>
      <c r="R28" s="14"/>
      <c r="S28" s="14"/>
      <c r="T28" s="126" t="s">
        <v>9</v>
      </c>
      <c r="U28" s="127">
        <f>H12</f>
        <v>0</v>
      </c>
    </row>
    <row r="29" spans="1:21" ht="18" customHeight="1">
      <c r="D29" s="165"/>
      <c r="E29" s="124"/>
      <c r="F29" s="125"/>
      <c r="G29" s="108" t="s">
        <v>4</v>
      </c>
      <c r="H29" s="84">
        <v>0</v>
      </c>
      <c r="I29" s="14"/>
      <c r="J29" s="14"/>
      <c r="L29" s="14"/>
      <c r="M29" s="12"/>
      <c r="N29" s="12"/>
      <c r="O29" s="12"/>
      <c r="P29" s="12"/>
      <c r="Q29" s="12"/>
      <c r="R29" s="14"/>
      <c r="T29" s="126" t="s">
        <v>10</v>
      </c>
      <c r="U29" s="127">
        <f>H21</f>
        <v>0</v>
      </c>
    </row>
    <row r="30" spans="1:21" ht="18" customHeight="1">
      <c r="D30" s="165"/>
      <c r="E30" s="124"/>
      <c r="F30" s="125"/>
      <c r="G30" s="108" t="s">
        <v>5</v>
      </c>
      <c r="H30" s="26">
        <v>0</v>
      </c>
      <c r="I30" s="14"/>
      <c r="L30" s="14"/>
      <c r="M30" s="40"/>
      <c r="N30" s="40"/>
      <c r="O30" s="12"/>
      <c r="P30" s="120"/>
      <c r="Q30" s="87"/>
      <c r="R30" s="14"/>
      <c r="T30" s="126" t="s">
        <v>11</v>
      </c>
      <c r="U30" s="127">
        <f>H26</f>
        <v>0</v>
      </c>
    </row>
    <row r="31" spans="1:21" ht="18" customHeight="1">
      <c r="D31" s="165"/>
      <c r="E31" s="124"/>
      <c r="F31" s="125"/>
      <c r="G31" s="128" t="s">
        <v>109</v>
      </c>
      <c r="H31" s="82">
        <v>0</v>
      </c>
      <c r="I31" s="14"/>
      <c r="L31" s="14"/>
      <c r="M31" s="12"/>
      <c r="N31" s="12"/>
      <c r="O31" s="12"/>
      <c r="P31" s="12"/>
      <c r="Q31" s="12"/>
      <c r="R31" s="14"/>
      <c r="T31" s="126" t="s">
        <v>112</v>
      </c>
      <c r="U31" s="127">
        <f>H35</f>
        <v>0</v>
      </c>
    </row>
    <row r="32" spans="1:21" ht="21.75" customHeight="1">
      <c r="D32" s="165"/>
      <c r="E32" s="124"/>
      <c r="F32" s="14"/>
      <c r="G32" s="14" t="s">
        <v>21</v>
      </c>
      <c r="H32" s="20">
        <v>0</v>
      </c>
      <c r="I32" s="14"/>
      <c r="L32" s="14"/>
      <c r="M32" s="40"/>
      <c r="N32" s="40"/>
      <c r="O32" s="12"/>
      <c r="P32" s="120"/>
      <c r="Q32" s="87"/>
      <c r="R32" s="14"/>
      <c r="T32" s="126" t="s">
        <v>18</v>
      </c>
      <c r="U32" s="126">
        <f>H42</f>
        <v>0</v>
      </c>
    </row>
    <row r="33" spans="4:21" ht="18" customHeight="1">
      <c r="D33" s="165"/>
      <c r="E33" s="124"/>
      <c r="F33" s="14"/>
      <c r="G33" s="109" t="s">
        <v>20</v>
      </c>
      <c r="H33" s="83">
        <v>0</v>
      </c>
      <c r="I33" s="14"/>
      <c r="L33" s="14"/>
      <c r="M33" s="12"/>
      <c r="N33" s="12"/>
      <c r="O33" s="12"/>
      <c r="P33" s="12"/>
      <c r="Q33" s="87"/>
      <c r="R33" s="14"/>
      <c r="T33" s="126" t="s">
        <v>23</v>
      </c>
      <c r="U33" s="126">
        <f>H45</f>
        <v>0</v>
      </c>
    </row>
    <row r="34" spans="4:21" ht="18" customHeight="1">
      <c r="D34" s="165"/>
      <c r="E34" s="124"/>
      <c r="F34" s="125"/>
      <c r="G34" s="109" t="s">
        <v>22</v>
      </c>
      <c r="H34" s="32">
        <v>0</v>
      </c>
      <c r="I34" s="14"/>
      <c r="L34" s="14"/>
      <c r="M34" s="40"/>
      <c r="N34" s="40"/>
      <c r="O34" s="12"/>
      <c r="P34" s="120"/>
      <c r="Q34" s="87"/>
      <c r="R34" s="14"/>
      <c r="T34" s="126" t="s">
        <v>88</v>
      </c>
      <c r="U34" s="126">
        <f>H50</f>
        <v>0</v>
      </c>
    </row>
    <row r="35" spans="4:21" ht="18" hidden="1" customHeight="1">
      <c r="D35" s="129"/>
      <c r="E35" s="130"/>
      <c r="G35" s="131" t="s">
        <v>44</v>
      </c>
      <c r="H35" s="114">
        <f>SUM(H28:H34)/COUNTA(H28:H34)</f>
        <v>0</v>
      </c>
      <c r="L35" s="14"/>
      <c r="M35" s="12"/>
      <c r="N35" s="12"/>
      <c r="O35" s="12"/>
      <c r="P35" s="12"/>
      <c r="Q35" s="87"/>
      <c r="R35" s="14"/>
    </row>
    <row r="36" spans="4:21" ht="18" customHeight="1">
      <c r="D36" s="129"/>
      <c r="E36" s="130"/>
      <c r="G36" s="14"/>
      <c r="H36" s="3"/>
      <c r="L36" s="14"/>
      <c r="M36" s="12"/>
      <c r="N36" s="12"/>
      <c r="O36" s="12"/>
      <c r="P36" s="120"/>
      <c r="Q36" s="87"/>
      <c r="R36" s="14"/>
    </row>
    <row r="37" spans="4:21" ht="18" customHeight="1">
      <c r="D37" s="164" t="s">
        <v>18</v>
      </c>
      <c r="E37" s="104"/>
      <c r="F37" s="125"/>
      <c r="G37" s="106" t="s">
        <v>36</v>
      </c>
      <c r="H37" s="80">
        <v>0</v>
      </c>
      <c r="L37" s="14"/>
      <c r="M37" s="14"/>
      <c r="N37" s="14"/>
      <c r="O37" s="14"/>
      <c r="P37" s="132"/>
      <c r="Q37" s="11"/>
      <c r="R37" s="14"/>
    </row>
    <row r="38" spans="4:21" ht="18" customHeight="1">
      <c r="D38" s="164"/>
      <c r="E38" s="104"/>
      <c r="F38" s="125"/>
      <c r="G38" s="108" t="s">
        <v>37</v>
      </c>
      <c r="H38" s="26">
        <v>0</v>
      </c>
      <c r="I38" s="14"/>
      <c r="L38" s="14"/>
      <c r="M38" s="14"/>
      <c r="N38" s="14"/>
      <c r="O38" s="14"/>
      <c r="P38" s="14"/>
      <c r="Q38" s="14"/>
      <c r="R38" s="14"/>
    </row>
    <row r="39" spans="4:21" ht="18" customHeight="1">
      <c r="D39" s="164"/>
      <c r="E39" s="104"/>
      <c r="F39" s="125"/>
      <c r="G39" s="14" t="s">
        <v>38</v>
      </c>
      <c r="H39" s="81">
        <v>0</v>
      </c>
      <c r="L39" s="14"/>
      <c r="M39" s="14"/>
      <c r="N39" s="14"/>
      <c r="O39" s="14"/>
      <c r="P39" s="14"/>
      <c r="Q39" s="14"/>
      <c r="R39" s="14"/>
    </row>
    <row r="40" spans="4:21" ht="18" customHeight="1">
      <c r="D40" s="164"/>
      <c r="E40" s="104"/>
      <c r="F40" s="125"/>
      <c r="G40" s="108" t="s">
        <v>19</v>
      </c>
      <c r="H40" s="32">
        <v>0</v>
      </c>
      <c r="I40" s="14"/>
      <c r="L40" s="14"/>
      <c r="M40" s="14"/>
      <c r="N40" s="14"/>
      <c r="O40" s="14"/>
      <c r="P40" s="120"/>
      <c r="Q40" s="87"/>
      <c r="R40" s="14"/>
    </row>
    <row r="41" spans="4:21" ht="18" customHeight="1">
      <c r="D41" s="164"/>
      <c r="E41" s="104"/>
      <c r="F41" s="14"/>
      <c r="G41" s="109" t="s">
        <v>39</v>
      </c>
      <c r="H41" s="81">
        <v>0</v>
      </c>
      <c r="I41" s="14"/>
      <c r="L41" s="14"/>
      <c r="M41" s="14"/>
      <c r="N41" s="14"/>
      <c r="O41" s="14"/>
      <c r="P41" s="12"/>
      <c r="Q41" s="87"/>
      <c r="R41" s="14"/>
      <c r="S41" s="14"/>
    </row>
    <row r="42" spans="4:21" ht="18" hidden="1" customHeight="1">
      <c r="D42" s="117"/>
      <c r="E42" s="10"/>
      <c r="G42" s="113" t="s">
        <v>44</v>
      </c>
      <c r="H42" s="133">
        <f>SUM(H37:H41)/COUNTA(H37:H41)</f>
        <v>0</v>
      </c>
      <c r="I42" s="14"/>
      <c r="L42" s="14"/>
      <c r="M42" s="14"/>
      <c r="N42" s="14"/>
      <c r="O42" s="14"/>
      <c r="P42" s="120"/>
      <c r="Q42" s="87"/>
      <c r="R42" s="14"/>
      <c r="S42" s="14"/>
    </row>
    <row r="43" spans="4:21" ht="17.25" customHeight="1">
      <c r="D43" s="117"/>
      <c r="E43" s="10"/>
      <c r="G43" s="14"/>
      <c r="H43" s="8"/>
      <c r="I43" s="14"/>
      <c r="L43" s="14"/>
      <c r="M43" s="14"/>
      <c r="N43" s="14"/>
      <c r="O43" s="14"/>
      <c r="P43" s="87"/>
      <c r="Q43" s="87"/>
      <c r="R43" s="14"/>
      <c r="S43" s="14"/>
    </row>
    <row r="44" spans="4:21" ht="17.25" customHeight="1">
      <c r="D44" s="117" t="s">
        <v>23</v>
      </c>
      <c r="E44" s="104"/>
      <c r="F44" s="125"/>
      <c r="G44" s="14" t="s">
        <v>24</v>
      </c>
      <c r="H44" s="20">
        <v>0</v>
      </c>
      <c r="I44" s="14"/>
      <c r="L44" s="14"/>
      <c r="M44" s="14"/>
      <c r="N44" s="14"/>
      <c r="O44" s="14"/>
      <c r="P44" s="12"/>
      <c r="Q44" s="87"/>
      <c r="R44" s="14"/>
      <c r="S44" s="14"/>
    </row>
    <row r="45" spans="4:21" ht="18" hidden="1" customHeight="1">
      <c r="D45" s="117"/>
      <c r="E45" s="134"/>
      <c r="G45" s="113" t="s">
        <v>44</v>
      </c>
      <c r="H45" s="135">
        <f>SUM(H44)/COUNTA(H44)</f>
        <v>0</v>
      </c>
      <c r="I45" s="14"/>
      <c r="L45" s="14"/>
      <c r="M45" s="14"/>
      <c r="N45" s="14"/>
      <c r="O45" s="14"/>
      <c r="P45" s="12"/>
      <c r="Q45" s="12"/>
      <c r="R45" s="14"/>
      <c r="S45" s="14"/>
    </row>
    <row r="46" spans="4:21" ht="18" customHeight="1">
      <c r="D46" s="117"/>
      <c r="E46" s="10"/>
      <c r="G46" s="14"/>
      <c r="H46" s="14"/>
      <c r="L46" s="14"/>
      <c r="M46" s="14"/>
      <c r="N46" s="14"/>
      <c r="O46" s="14"/>
      <c r="P46" s="12"/>
      <c r="Q46" s="12"/>
      <c r="R46" s="14"/>
      <c r="S46" s="14"/>
    </row>
    <row r="47" spans="4:21" ht="18" customHeight="1">
      <c r="D47" s="164" t="s">
        <v>88</v>
      </c>
      <c r="E47" s="104"/>
      <c r="F47" s="125"/>
      <c r="G47" s="106" t="s">
        <v>89</v>
      </c>
      <c r="H47" s="80">
        <v>0</v>
      </c>
      <c r="L47" s="14"/>
      <c r="M47" s="14"/>
      <c r="N47" s="14"/>
      <c r="O47" s="14"/>
      <c r="P47" s="12"/>
      <c r="Q47" s="12"/>
      <c r="R47" s="14"/>
      <c r="S47" s="14"/>
    </row>
    <row r="48" spans="4:21" ht="18" customHeight="1">
      <c r="D48" s="164"/>
      <c r="E48" s="104"/>
      <c r="F48" s="125"/>
      <c r="G48" s="108" t="s">
        <v>90</v>
      </c>
      <c r="H48" s="26">
        <v>0</v>
      </c>
      <c r="I48" s="14"/>
      <c r="L48" s="14"/>
      <c r="M48" s="14"/>
      <c r="N48" s="14"/>
      <c r="O48" s="14"/>
      <c r="P48" s="87"/>
      <c r="Q48" s="87"/>
      <c r="R48" s="14"/>
      <c r="S48" s="14"/>
    </row>
    <row r="49" spans="4:21" ht="18" customHeight="1">
      <c r="D49" s="164"/>
      <c r="E49" s="104"/>
      <c r="F49" s="125"/>
      <c r="G49" s="14" t="s">
        <v>91</v>
      </c>
      <c r="H49" s="81">
        <v>0</v>
      </c>
      <c r="I49" s="14"/>
      <c r="L49" s="14"/>
      <c r="M49" s="102"/>
      <c r="N49" s="14"/>
      <c r="O49" s="14"/>
      <c r="P49" s="120"/>
      <c r="Q49" s="87"/>
      <c r="R49" s="14"/>
      <c r="S49" s="14"/>
    </row>
    <row r="50" spans="4:21" ht="18" hidden="1" customHeight="1">
      <c r="F50" s="136"/>
      <c r="G50" s="137" t="s">
        <v>44</v>
      </c>
      <c r="H50" s="138">
        <f>SUM(H47:H49)/COUNTA(H47:H49)</f>
        <v>0</v>
      </c>
      <c r="L50" s="14"/>
      <c r="M50" s="102"/>
      <c r="N50" s="102"/>
      <c r="O50" s="14"/>
      <c r="P50" s="132"/>
      <c r="Q50" s="87"/>
      <c r="R50" s="14"/>
      <c r="S50" s="14"/>
    </row>
    <row r="51" spans="4:21" ht="18" customHeight="1">
      <c r="G51" s="14"/>
      <c r="H51" s="14"/>
      <c r="L51" s="14"/>
      <c r="M51" s="102"/>
      <c r="N51" s="102"/>
      <c r="O51" s="14"/>
      <c r="P51" s="132"/>
      <c r="Q51" s="87"/>
      <c r="R51" s="14"/>
      <c r="S51" s="14"/>
    </row>
    <row r="52" spans="4:21" ht="18" customHeight="1">
      <c r="E52" s="14"/>
      <c r="F52" s="40"/>
      <c r="I52" s="14"/>
      <c r="L52" s="14"/>
      <c r="M52" s="14"/>
      <c r="N52" s="14"/>
      <c r="O52" s="14"/>
      <c r="P52" s="12"/>
      <c r="Q52" s="12"/>
      <c r="R52" s="14"/>
      <c r="S52" s="14"/>
    </row>
    <row r="53" spans="4:21" ht="20.25" customHeight="1">
      <c r="G53" s="139" t="s">
        <v>93</v>
      </c>
      <c r="H53" s="22">
        <f>SUM(H45,H42,H35,H26,H21,H12,H50)/COUNTA(H45,H42,H35,H26,H21,H12,H50)</f>
        <v>0</v>
      </c>
      <c r="L53" s="14"/>
      <c r="M53" s="14"/>
      <c r="N53" s="14"/>
      <c r="O53" s="14"/>
      <c r="P53" s="132"/>
      <c r="Q53" s="87"/>
      <c r="R53" s="14"/>
      <c r="S53" s="14"/>
    </row>
    <row r="54" spans="4:21" ht="18" customHeight="1">
      <c r="G54" s="14"/>
      <c r="L54" s="14"/>
      <c r="M54" s="14"/>
      <c r="N54" s="14"/>
      <c r="O54" s="14"/>
      <c r="P54" s="87"/>
      <c r="Q54" s="87"/>
      <c r="R54" s="14"/>
      <c r="S54" s="14"/>
    </row>
    <row r="55" spans="4:21" ht="18" customHeight="1">
      <c r="L55" s="14"/>
      <c r="M55" s="14"/>
      <c r="N55" s="14"/>
      <c r="O55" s="14"/>
      <c r="P55" s="12"/>
      <c r="Q55" s="12"/>
      <c r="R55" s="14"/>
      <c r="S55" s="14"/>
    </row>
    <row r="56" spans="4:21" ht="30" customHeight="1">
      <c r="D56" s="167" t="s">
        <v>124</v>
      </c>
      <c r="E56" s="167"/>
      <c r="F56" s="167"/>
      <c r="G56" s="167"/>
      <c r="H56" s="167"/>
      <c r="L56" s="14"/>
      <c r="M56" s="14"/>
      <c r="N56" s="14"/>
      <c r="O56" s="14"/>
      <c r="P56" s="132"/>
      <c r="Q56" s="87"/>
      <c r="R56" s="14"/>
      <c r="S56" s="14"/>
    </row>
    <row r="57" spans="4:21" ht="15">
      <c r="I57" s="14"/>
      <c r="L57" s="14"/>
      <c r="M57" s="14"/>
      <c r="N57" s="14"/>
      <c r="O57" s="14"/>
      <c r="P57" s="120"/>
      <c r="Q57" s="87"/>
      <c r="R57" s="14"/>
      <c r="S57" s="14"/>
    </row>
    <row r="58" spans="4:21" ht="19.5" customHeight="1">
      <c r="D58" s="140" t="s">
        <v>42</v>
      </c>
      <c r="F58" s="14"/>
      <c r="G58" s="103" t="s">
        <v>43</v>
      </c>
      <c r="H58" s="103" t="s">
        <v>41</v>
      </c>
      <c r="L58" s="14"/>
      <c r="M58" s="14"/>
      <c r="N58" s="14"/>
      <c r="O58" s="14"/>
      <c r="P58" s="132"/>
      <c r="Q58" s="87"/>
      <c r="R58" s="14"/>
      <c r="S58" s="14"/>
    </row>
    <row r="59" spans="4:21" ht="17.100000000000001" customHeight="1">
      <c r="D59" s="14"/>
      <c r="F59" s="103"/>
      <c r="G59" s="103"/>
      <c r="H59" s="103"/>
      <c r="L59" s="14"/>
      <c r="M59" s="14"/>
      <c r="N59" s="14"/>
      <c r="O59" s="14"/>
      <c r="P59" s="120"/>
      <c r="Q59" s="87"/>
      <c r="R59" s="14"/>
      <c r="S59" s="14"/>
      <c r="T59" s="14"/>
      <c r="U59" s="14"/>
    </row>
    <row r="60" spans="4:21" ht="17.100000000000001" customHeight="1">
      <c r="D60" s="162" t="s">
        <v>12</v>
      </c>
      <c r="E60" s="141"/>
      <c r="F60" s="14"/>
      <c r="G60" s="106" t="s">
        <v>25</v>
      </c>
      <c r="H60" s="80">
        <v>0</v>
      </c>
      <c r="I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4:21" ht="17.100000000000001" customHeight="1">
      <c r="D61" s="162"/>
      <c r="E61" s="141"/>
      <c r="F61" s="14"/>
      <c r="G61" s="108" t="s">
        <v>26</v>
      </c>
      <c r="H61" s="26">
        <v>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4:21" ht="17.100000000000001" customHeight="1">
      <c r="D62" s="162"/>
      <c r="E62" s="141"/>
      <c r="F62" s="14"/>
      <c r="G62" s="108" t="s">
        <v>65</v>
      </c>
      <c r="H62" s="81">
        <v>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4:21" ht="17.100000000000001" customHeight="1">
      <c r="D63" s="162"/>
      <c r="E63" s="141"/>
      <c r="F63" s="14"/>
      <c r="G63" s="14" t="s">
        <v>66</v>
      </c>
      <c r="H63" s="32">
        <v>0</v>
      </c>
      <c r="L63" s="14"/>
      <c r="M63" s="14"/>
      <c r="N63" s="14"/>
      <c r="O63" s="14"/>
      <c r="P63" s="14"/>
      <c r="Q63" s="14"/>
      <c r="R63" s="14"/>
    </row>
    <row r="64" spans="4:21" ht="17.100000000000001" customHeight="1">
      <c r="D64" s="14"/>
      <c r="F64" s="7"/>
      <c r="G64" s="14"/>
      <c r="H64" s="7"/>
      <c r="L64" s="14"/>
      <c r="M64" s="14"/>
      <c r="N64" s="14"/>
      <c r="O64" s="14"/>
      <c r="P64" s="14"/>
      <c r="Q64" s="14"/>
      <c r="R64" s="14"/>
    </row>
    <row r="65" spans="4:21" ht="17.100000000000001" customHeight="1">
      <c r="D65" s="161" t="s">
        <v>13</v>
      </c>
      <c r="E65" s="141"/>
      <c r="F65" s="14"/>
      <c r="G65" s="106" t="s">
        <v>27</v>
      </c>
      <c r="H65" s="80">
        <v>0</v>
      </c>
      <c r="L65" s="14"/>
      <c r="M65" s="14"/>
      <c r="N65" s="14"/>
      <c r="O65" s="14"/>
      <c r="P65" s="14"/>
      <c r="Q65" s="14"/>
      <c r="R65" s="14"/>
    </row>
    <row r="66" spans="4:21" ht="17.100000000000001" customHeight="1">
      <c r="D66" s="161"/>
      <c r="E66" s="141"/>
      <c r="F66" s="14"/>
      <c r="G66" s="108" t="s">
        <v>120</v>
      </c>
      <c r="H66" s="26">
        <v>0</v>
      </c>
      <c r="L66" s="14"/>
      <c r="M66" s="14"/>
      <c r="N66" s="14"/>
      <c r="O66" s="14"/>
      <c r="P66" s="14"/>
      <c r="Q66" s="14"/>
      <c r="R66" s="14"/>
    </row>
    <row r="67" spans="4:21" ht="17.100000000000001" customHeight="1">
      <c r="D67" s="161"/>
      <c r="E67" s="141"/>
      <c r="F67" s="14"/>
      <c r="G67" s="108" t="s">
        <v>6</v>
      </c>
      <c r="H67" s="81">
        <v>0</v>
      </c>
      <c r="L67" s="14"/>
      <c r="M67" s="14"/>
      <c r="N67" s="14"/>
      <c r="O67" s="14"/>
      <c r="P67" s="14"/>
      <c r="Q67" s="14"/>
      <c r="R67" s="14"/>
    </row>
    <row r="68" spans="4:21" ht="17.100000000000001" customHeight="1">
      <c r="D68" s="161"/>
      <c r="E68" s="141"/>
      <c r="F68" s="14"/>
      <c r="G68" s="14" t="s">
        <v>7</v>
      </c>
      <c r="H68" s="32">
        <v>0</v>
      </c>
      <c r="L68" s="14"/>
      <c r="M68" s="14"/>
      <c r="N68" s="14"/>
      <c r="O68" s="14"/>
      <c r="P68" s="14"/>
      <c r="Q68" s="14"/>
      <c r="R68" s="14"/>
    </row>
    <row r="69" spans="4:21" ht="17.100000000000001" customHeight="1">
      <c r="D69" s="14"/>
      <c r="F69" s="7"/>
      <c r="G69" s="14"/>
      <c r="H69" s="7"/>
      <c r="L69" s="14"/>
      <c r="M69" s="14"/>
      <c r="N69" s="14"/>
      <c r="O69" s="14"/>
      <c r="P69" s="14"/>
      <c r="Q69" s="14"/>
      <c r="R69" s="14"/>
    </row>
    <row r="70" spans="4:21" ht="17.100000000000001" customHeight="1">
      <c r="D70" s="161" t="s">
        <v>14</v>
      </c>
      <c r="E70" s="141"/>
      <c r="F70" s="14"/>
      <c r="G70" s="106" t="s">
        <v>110</v>
      </c>
      <c r="H70" s="80">
        <v>0</v>
      </c>
      <c r="L70" s="14"/>
      <c r="M70" s="102"/>
      <c r="N70" s="102"/>
      <c r="O70" s="102"/>
      <c r="P70" s="14"/>
      <c r="Q70" s="14"/>
      <c r="R70" s="14"/>
    </row>
    <row r="71" spans="4:21" ht="17.100000000000001" customHeight="1">
      <c r="D71" s="161"/>
      <c r="E71" s="141"/>
      <c r="F71" s="14"/>
      <c r="G71" s="14" t="s">
        <v>8</v>
      </c>
      <c r="H71" s="32">
        <v>0</v>
      </c>
      <c r="L71" s="14"/>
      <c r="M71" s="14"/>
      <c r="N71" s="14"/>
      <c r="O71" s="103"/>
      <c r="P71" s="14"/>
      <c r="Q71" s="14"/>
      <c r="R71" s="14"/>
    </row>
    <row r="72" spans="4:21" ht="17.100000000000001" customHeight="1">
      <c r="D72" s="14"/>
      <c r="F72" s="14"/>
      <c r="G72" s="14"/>
      <c r="H72" s="7"/>
      <c r="I72" s="14"/>
      <c r="K72" s="14"/>
      <c r="L72" s="14"/>
      <c r="M72" s="14"/>
      <c r="N72" s="14"/>
      <c r="O72" s="7"/>
      <c r="P72" s="14"/>
      <c r="Q72" s="142"/>
      <c r="R72" s="14"/>
      <c r="S72" s="14"/>
      <c r="T72" s="14"/>
      <c r="U72" s="14"/>
    </row>
    <row r="73" spans="4:21" ht="17.100000000000001" customHeight="1">
      <c r="G73" s="143"/>
      <c r="H73" s="143"/>
      <c r="K73" s="14"/>
      <c r="L73" s="14"/>
      <c r="M73" s="14"/>
      <c r="N73" s="14"/>
      <c r="O73" s="14"/>
      <c r="P73" s="14"/>
      <c r="Q73" s="144"/>
      <c r="R73" s="14"/>
      <c r="S73" s="14"/>
      <c r="T73" s="14"/>
      <c r="U73" s="14"/>
    </row>
    <row r="74" spans="4:21" ht="17.100000000000001" customHeight="1">
      <c r="D74" s="14"/>
      <c r="F74" s="14"/>
      <c r="G74" s="50" t="s">
        <v>94</v>
      </c>
      <c r="H74" s="28">
        <f>SUM(H60:H63,H65:H68,H70:H71)/COUNTA(H60:H63,H65:H68,H70:H71)</f>
        <v>0</v>
      </c>
      <c r="K74" s="14"/>
      <c r="L74" s="14"/>
      <c r="M74" s="14"/>
      <c r="N74" s="14"/>
      <c r="O74" s="14"/>
      <c r="P74" s="160"/>
      <c r="Q74" s="160"/>
      <c r="R74" s="145"/>
      <c r="S74" s="14"/>
      <c r="T74" s="14"/>
      <c r="U74" s="14"/>
    </row>
    <row r="75" spans="4:21"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4:21"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4:21"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</sheetData>
  <sheetProtection algorithmName="SHA-512" hashValue="keMZeIZazeK6N+jVuxEL229TECUoqzYDiY21U+ISRHeRid2JMC2Nf666efvIk83TYIeM6tWGbURbXzt8MmUXBQ==" saltValue="pcr96hHHeVbA1E797uKx5w==" spinCount="100000" sheet="1" objects="1" scenarios="1"/>
  <mergeCells count="16">
    <mergeCell ref="G6:H6"/>
    <mergeCell ref="P74:Q74"/>
    <mergeCell ref="D65:D68"/>
    <mergeCell ref="D60:D63"/>
    <mergeCell ref="D3:H3"/>
    <mergeCell ref="D9:D11"/>
    <mergeCell ref="D14:D20"/>
    <mergeCell ref="D23:D25"/>
    <mergeCell ref="D28:D34"/>
    <mergeCell ref="L3:R3"/>
    <mergeCell ref="D56:H56"/>
    <mergeCell ref="D47:D49"/>
    <mergeCell ref="D70:D71"/>
    <mergeCell ref="G5:H5"/>
    <mergeCell ref="D37:D41"/>
    <mergeCell ref="D5:E6"/>
  </mergeCells>
  <conditionalFormatting sqref="H53">
    <cfRule type="colorScale" priority="1">
      <colorScale>
        <cfvo type="num" val="0.24"/>
        <cfvo type="num" val="0.25"/>
        <color rgb="FFF8696B"/>
        <color rgb="FF63BE7B"/>
      </colorScale>
    </cfRule>
    <cfRule type="colorScale" priority="4">
      <colorScale>
        <cfvo type="num" val="0.28999999999999998"/>
        <cfvo type="num" val="0.3"/>
        <color rgb="FFF8696B"/>
        <color rgb="FF63BE7B"/>
      </colorScale>
    </cfRule>
  </conditionalFormatting>
  <conditionalFormatting sqref="H74">
    <cfRule type="colorScale" priority="2">
      <colorScale>
        <cfvo type="num" val="0.24"/>
        <cfvo type="num" val="0.25"/>
        <color rgb="FFF8696B"/>
        <color rgb="FF63BE7B"/>
      </colorScale>
    </cfRule>
  </conditionalFormatting>
  <dataValidations count="3">
    <dataValidation type="list" allowBlank="1" showInputMessage="1" showErrorMessage="1" sqref="H47:H50 H9:H45 H60:H71">
      <formula1>$A$16:$A$17</formula1>
    </dataValidation>
    <dataValidation type="list" allowBlank="1" showInputMessage="1" showErrorMessage="1" sqref="G5">
      <formula1>$A$6:$A$12</formula1>
    </dataValidation>
    <dataValidation type="list" allowBlank="1" showInputMessage="1" showErrorMessage="1" sqref="N23">
      <formula1>$A$6:$A$13</formula1>
    </dataValidation>
  </dataValidations>
  <pageMargins left="0.7" right="0.7" top="0.75" bottom="0.75" header="0.3" footer="0.3"/>
  <pageSetup paperSize="9" orientation="portrait" r:id="rId1"/>
  <drawing r:id="rId2"/>
  <legacyDrawing r:id="rId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7"/>
  <sheetViews>
    <sheetView showGridLines="0" zoomScale="80" zoomScaleNormal="80" zoomScalePageLayoutView="110" workbookViewId="0">
      <pane xSplit="2" topLeftCell="C1" activePane="topRight" state="frozen"/>
      <selection activeCell="B1" sqref="B1"/>
      <selection pane="topRight" activeCell="D4" sqref="D4"/>
    </sheetView>
  </sheetViews>
  <sheetFormatPr defaultColWidth="9.140625" defaultRowHeight="14.25"/>
  <cols>
    <col min="1" max="1" width="9.28515625" style="13" hidden="1" customWidth="1"/>
    <col min="2" max="2" width="9.140625" style="14" customWidth="1"/>
    <col min="3" max="3" width="3.7109375" style="14" customWidth="1"/>
    <col min="4" max="4" width="18.85546875" style="13" customWidth="1"/>
    <col min="5" max="5" width="3.85546875" style="13" customWidth="1"/>
    <col min="6" max="6" width="1.85546875" style="13" customWidth="1"/>
    <col min="7" max="7" width="65.7109375" style="13" customWidth="1"/>
    <col min="8" max="8" width="7.85546875" style="13" customWidth="1"/>
    <col min="9" max="9" width="9.140625" style="13" customWidth="1"/>
    <col min="10" max="10" width="9.140625" style="13"/>
    <col min="11" max="11" width="10.28515625" style="13" customWidth="1"/>
    <col min="12" max="12" width="5.28515625" style="13" customWidth="1"/>
    <col min="13" max="13" width="3.28515625" style="13" customWidth="1"/>
    <col min="14" max="14" width="45.7109375" style="13" customWidth="1"/>
    <col min="15" max="16" width="11.85546875" style="13" customWidth="1"/>
    <col min="17" max="17" width="5.85546875" style="13" customWidth="1"/>
    <col min="18" max="18" width="11.85546875" style="13" customWidth="1"/>
    <col min="19" max="16384" width="9.140625" style="13"/>
  </cols>
  <sheetData>
    <row r="2" spans="1:18">
      <c r="A2" s="89" t="s">
        <v>45</v>
      </c>
      <c r="I2" s="14"/>
      <c r="J2" s="14"/>
    </row>
    <row r="3" spans="1:18" ht="30" customHeight="1">
      <c r="A3" s="90" t="s">
        <v>46</v>
      </c>
      <c r="D3" s="163" t="s">
        <v>79</v>
      </c>
      <c r="E3" s="163"/>
      <c r="F3" s="163"/>
      <c r="G3" s="163"/>
      <c r="H3" s="163"/>
      <c r="I3" s="91"/>
      <c r="J3" s="91"/>
      <c r="L3" s="166" t="s">
        <v>101</v>
      </c>
      <c r="M3" s="166"/>
      <c r="N3" s="166"/>
      <c r="O3" s="166"/>
      <c r="P3" s="166"/>
      <c r="Q3" s="166"/>
      <c r="R3" s="166"/>
    </row>
    <row r="4" spans="1:18" ht="18.75" customHeight="1">
      <c r="D4" s="92"/>
      <c r="E4" s="14"/>
      <c r="F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ht="30.75" customHeight="1">
      <c r="A5" s="93" t="s">
        <v>71</v>
      </c>
      <c r="D5" s="169" t="s">
        <v>123</v>
      </c>
      <c r="E5" s="169"/>
      <c r="F5" s="14"/>
      <c r="G5" s="168"/>
      <c r="H5" s="168"/>
      <c r="I5" s="14"/>
      <c r="J5" s="14"/>
      <c r="K5" s="14"/>
      <c r="L5" s="94"/>
      <c r="M5" s="14"/>
      <c r="N5" s="95"/>
      <c r="O5" s="96" t="s">
        <v>72</v>
      </c>
      <c r="P5" s="97" t="s">
        <v>118</v>
      </c>
      <c r="R5" s="97" t="s">
        <v>119</v>
      </c>
    </row>
    <row r="6" spans="1:18" ht="18" customHeight="1">
      <c r="A6" s="98" t="s">
        <v>67</v>
      </c>
      <c r="D6" s="169"/>
      <c r="E6" s="169"/>
      <c r="F6" s="14"/>
      <c r="G6" s="159"/>
      <c r="H6" s="159"/>
      <c r="I6" s="14"/>
      <c r="J6" s="14"/>
      <c r="K6" s="14"/>
      <c r="N6" s="14"/>
      <c r="O6" s="14"/>
      <c r="P6" s="99"/>
      <c r="R6" s="14"/>
    </row>
    <row r="7" spans="1:18" ht="36.75" customHeight="1">
      <c r="A7" s="98" t="s">
        <v>68</v>
      </c>
      <c r="D7" s="100" t="s">
        <v>40</v>
      </c>
      <c r="E7" s="100"/>
      <c r="F7" s="152"/>
      <c r="G7" s="101" t="s">
        <v>0</v>
      </c>
      <c r="H7" s="101" t="s">
        <v>41</v>
      </c>
      <c r="I7" s="153"/>
      <c r="J7" s="6"/>
      <c r="K7" s="153"/>
      <c r="L7" s="154" t="s">
        <v>47</v>
      </c>
      <c r="M7" s="6"/>
      <c r="N7" s="154" t="s">
        <v>48</v>
      </c>
    </row>
    <row r="8" spans="1:18" ht="18.75" customHeight="1">
      <c r="A8" s="98" t="s">
        <v>69</v>
      </c>
      <c r="D8" s="103"/>
      <c r="E8" s="103"/>
      <c r="F8" s="14"/>
      <c r="G8" s="103"/>
      <c r="H8" s="103"/>
      <c r="I8" s="14"/>
      <c r="K8" s="14"/>
    </row>
    <row r="9" spans="1:18" ht="19.5" customHeight="1">
      <c r="A9" s="98" t="s">
        <v>70</v>
      </c>
      <c r="D9" s="164" t="s">
        <v>9</v>
      </c>
      <c r="E9" s="104"/>
      <c r="F9" s="14"/>
      <c r="G9" s="105" t="s">
        <v>1</v>
      </c>
      <c r="H9" s="80">
        <v>0</v>
      </c>
      <c r="I9" s="14"/>
      <c r="K9" s="14"/>
      <c r="L9" s="14"/>
      <c r="M9" s="14"/>
      <c r="N9" s="106" t="s">
        <v>49</v>
      </c>
      <c r="O9" s="107"/>
      <c r="P9" s="80">
        <v>0</v>
      </c>
      <c r="Q9" s="107"/>
      <c r="R9" s="29">
        <f>P9</f>
        <v>0</v>
      </c>
    </row>
    <row r="10" spans="1:18" ht="18" customHeight="1">
      <c r="A10" s="98" t="s">
        <v>52</v>
      </c>
      <c r="D10" s="164"/>
      <c r="E10" s="104"/>
      <c r="F10" s="14"/>
      <c r="G10" s="108" t="s">
        <v>2</v>
      </c>
      <c r="H10" s="26">
        <v>0</v>
      </c>
      <c r="I10" s="14"/>
      <c r="K10" s="14"/>
      <c r="L10" s="14"/>
      <c r="M10" s="14"/>
      <c r="N10" s="14"/>
      <c r="O10" s="99"/>
      <c r="P10" s="7"/>
      <c r="Q10" s="18"/>
      <c r="R10" s="16"/>
    </row>
    <row r="11" spans="1:18" ht="18" customHeight="1">
      <c r="A11" s="98" t="s">
        <v>53</v>
      </c>
      <c r="D11" s="164"/>
      <c r="E11" s="104"/>
      <c r="F11" s="14"/>
      <c r="G11" s="109" t="s">
        <v>3</v>
      </c>
      <c r="H11" s="81">
        <v>0</v>
      </c>
      <c r="I11" s="14"/>
      <c r="K11" s="14"/>
      <c r="L11" s="14"/>
      <c r="M11" s="14"/>
      <c r="N11" s="110" t="s">
        <v>50</v>
      </c>
      <c r="O11" s="21">
        <v>0</v>
      </c>
      <c r="P11" s="111"/>
      <c r="Q11" s="18"/>
      <c r="R11" s="23">
        <f>$O$11*1.116</f>
        <v>0</v>
      </c>
    </row>
    <row r="12" spans="1:18" ht="25.5" hidden="1" customHeight="1">
      <c r="A12" s="98" t="s">
        <v>54</v>
      </c>
      <c r="D12" s="112"/>
      <c r="E12" s="7"/>
      <c r="F12" s="14"/>
      <c r="G12" s="113" t="s">
        <v>44</v>
      </c>
      <c r="H12" s="114">
        <f>SUM(H9:H11)/COUNTA(H9:H11)</f>
        <v>0</v>
      </c>
      <c r="I12" s="14"/>
      <c r="K12" s="14"/>
      <c r="L12" s="14"/>
      <c r="M12" s="14"/>
      <c r="N12" s="14"/>
      <c r="O12" s="99"/>
      <c r="P12" s="24"/>
      <c r="Q12" s="18"/>
      <c r="R12" s="25"/>
    </row>
    <row r="13" spans="1:18" ht="18" customHeight="1">
      <c r="A13" s="13" t="s">
        <v>116</v>
      </c>
      <c r="D13" s="112"/>
      <c r="E13" s="7"/>
      <c r="F13" s="14"/>
      <c r="G13" s="14"/>
      <c r="H13" s="3"/>
      <c r="I13" s="14"/>
      <c r="K13" s="14"/>
      <c r="L13" s="14"/>
      <c r="M13" s="14"/>
      <c r="N13" s="109"/>
      <c r="O13" s="115"/>
      <c r="P13" s="30"/>
      <c r="Q13" s="116"/>
      <c r="R13" s="31"/>
    </row>
    <row r="14" spans="1:18" ht="18" customHeight="1">
      <c r="D14" s="164" t="s">
        <v>10</v>
      </c>
      <c r="E14" s="104"/>
      <c r="F14" s="14"/>
      <c r="G14" s="106" t="s">
        <v>28</v>
      </c>
      <c r="H14" s="27">
        <v>0</v>
      </c>
      <c r="I14" s="14"/>
      <c r="K14" s="14"/>
      <c r="L14" s="14"/>
      <c r="M14" s="14"/>
      <c r="N14" s="106" t="s">
        <v>113</v>
      </c>
      <c r="O14" s="80">
        <v>0</v>
      </c>
      <c r="P14" s="107"/>
      <c r="Q14" s="107"/>
      <c r="R14" s="29">
        <f>$O$14*6.975</f>
        <v>0</v>
      </c>
    </row>
    <row r="15" spans="1:18" ht="19.5" customHeight="1">
      <c r="D15" s="164"/>
      <c r="E15" s="104"/>
      <c r="F15" s="14"/>
      <c r="G15" s="108" t="s">
        <v>29</v>
      </c>
      <c r="H15" s="82">
        <v>0</v>
      </c>
      <c r="I15" s="14"/>
      <c r="K15" s="14"/>
      <c r="L15" s="14"/>
      <c r="M15" s="14"/>
      <c r="N15" s="14"/>
      <c r="O15" s="99"/>
      <c r="P15" s="24"/>
      <c r="Q15" s="18"/>
      <c r="R15" s="16"/>
    </row>
    <row r="16" spans="1:18" ht="16.5" customHeight="1">
      <c r="A16" s="13">
        <v>0</v>
      </c>
      <c r="D16" s="164"/>
      <c r="E16" s="104"/>
      <c r="F16" s="14"/>
      <c r="G16" s="108" t="s">
        <v>30</v>
      </c>
      <c r="H16" s="26">
        <v>0</v>
      </c>
      <c r="I16" s="14"/>
      <c r="K16" s="14"/>
      <c r="L16" s="14"/>
      <c r="M16" s="14"/>
      <c r="N16" s="106" t="s">
        <v>114</v>
      </c>
      <c r="O16" s="27">
        <v>0</v>
      </c>
      <c r="P16" s="107"/>
      <c r="Q16" s="107"/>
      <c r="R16" s="29">
        <f>$O$16*18.6</f>
        <v>0</v>
      </c>
    </row>
    <row r="17" spans="1:21" ht="18" customHeight="1">
      <c r="A17" s="13">
        <v>1</v>
      </c>
      <c r="D17" s="164"/>
      <c r="E17" s="104"/>
      <c r="F17" s="14"/>
      <c r="G17" s="108" t="s">
        <v>31</v>
      </c>
      <c r="H17" s="82">
        <v>0</v>
      </c>
      <c r="I17" s="14"/>
      <c r="K17" s="14"/>
      <c r="L17" s="14"/>
      <c r="M17" s="14"/>
      <c r="N17" s="14"/>
      <c r="O17" s="99"/>
      <c r="P17" s="24"/>
      <c r="Q17" s="18"/>
      <c r="R17" s="16"/>
    </row>
    <row r="18" spans="1:21" ht="18" customHeight="1">
      <c r="D18" s="164"/>
      <c r="E18" s="104"/>
      <c r="F18" s="14"/>
      <c r="G18" s="108" t="s">
        <v>32</v>
      </c>
      <c r="H18" s="26">
        <v>0</v>
      </c>
      <c r="I18" s="14"/>
      <c r="K18" s="14"/>
      <c r="L18" s="14"/>
      <c r="M18" s="14"/>
      <c r="N18" s="106" t="s">
        <v>115</v>
      </c>
      <c r="O18" s="80">
        <v>0</v>
      </c>
      <c r="P18" s="107"/>
      <c r="Q18" s="107"/>
      <c r="R18" s="29">
        <f>$O$18*32.55</f>
        <v>0</v>
      </c>
    </row>
    <row r="19" spans="1:21" ht="18" customHeight="1">
      <c r="D19" s="164"/>
      <c r="E19" s="104"/>
      <c r="F19" s="14"/>
      <c r="G19" s="108" t="s">
        <v>33</v>
      </c>
      <c r="H19" s="82">
        <v>0</v>
      </c>
      <c r="I19" s="14"/>
      <c r="K19" s="14"/>
      <c r="L19" s="14"/>
      <c r="M19" s="14"/>
      <c r="N19" s="14"/>
      <c r="O19" s="99"/>
      <c r="P19" s="7"/>
      <c r="Q19" s="18"/>
      <c r="R19" s="16"/>
    </row>
    <row r="20" spans="1:21" ht="18" customHeight="1">
      <c r="D20" s="164"/>
      <c r="E20" s="104"/>
      <c r="F20" s="14"/>
      <c r="G20" s="14" t="s">
        <v>34</v>
      </c>
      <c r="H20" s="26">
        <v>0</v>
      </c>
      <c r="I20" s="14"/>
      <c r="K20" s="14"/>
      <c r="L20" s="14"/>
      <c r="M20" s="14"/>
      <c r="O20" s="18"/>
      <c r="P20" s="18"/>
      <c r="Q20" s="18"/>
      <c r="R20" s="7"/>
    </row>
    <row r="21" spans="1:21" ht="18" hidden="1" customHeight="1">
      <c r="D21" s="149"/>
      <c r="E21" s="148"/>
      <c r="F21" s="14"/>
      <c r="G21" s="113" t="s">
        <v>44</v>
      </c>
      <c r="H21" s="114">
        <f>SUM(H14:H20)/COUNTA(H14:H20)</f>
        <v>0</v>
      </c>
      <c r="I21" s="14"/>
      <c r="K21" s="14"/>
      <c r="L21" s="14"/>
      <c r="M21" s="14"/>
      <c r="N21" s="14"/>
      <c r="O21" s="99"/>
      <c r="P21" s="7"/>
      <c r="Q21" s="18"/>
      <c r="R21" s="25"/>
    </row>
    <row r="22" spans="1:21" ht="18" customHeight="1">
      <c r="D22" s="149"/>
      <c r="E22" s="148"/>
      <c r="F22" s="14"/>
      <c r="G22" s="14"/>
      <c r="H22" s="3"/>
      <c r="I22" s="14"/>
      <c r="K22" s="14"/>
      <c r="L22" s="102" t="s">
        <v>51</v>
      </c>
      <c r="N22" s="102" t="s">
        <v>111</v>
      </c>
      <c r="O22" s="7"/>
      <c r="P22" s="5"/>
      <c r="Q22" s="18"/>
      <c r="R22" s="16"/>
    </row>
    <row r="23" spans="1:21" ht="18" customHeight="1">
      <c r="D23" s="164" t="s">
        <v>11</v>
      </c>
      <c r="E23" s="104"/>
      <c r="F23" s="14"/>
      <c r="G23" s="106" t="s">
        <v>15</v>
      </c>
      <c r="H23" s="80">
        <v>0</v>
      </c>
      <c r="I23" s="14"/>
      <c r="K23" s="14"/>
      <c r="L23" s="14"/>
      <c r="M23" s="102"/>
      <c r="N23" s="37"/>
      <c r="O23" s="48"/>
      <c r="P23" s="27">
        <v>0</v>
      </c>
      <c r="Q23" s="107"/>
      <c r="R23" s="38">
        <f>P23</f>
        <v>0</v>
      </c>
    </row>
    <row r="24" spans="1:21" ht="18" customHeight="1">
      <c r="D24" s="164"/>
      <c r="E24" s="104"/>
      <c r="F24" s="14"/>
      <c r="G24" s="108" t="s">
        <v>16</v>
      </c>
      <c r="H24" s="26">
        <v>0</v>
      </c>
      <c r="I24" s="14"/>
      <c r="K24" s="14"/>
    </row>
    <row r="25" spans="1:21" ht="18" customHeight="1">
      <c r="D25" s="164"/>
      <c r="E25" s="104"/>
      <c r="F25" s="14"/>
      <c r="G25" s="109" t="s">
        <v>17</v>
      </c>
      <c r="H25" s="83">
        <v>0</v>
      </c>
      <c r="I25" s="14"/>
      <c r="K25" s="14"/>
      <c r="L25" s="14"/>
      <c r="M25" s="40"/>
      <c r="N25" s="118"/>
      <c r="O25" s="46"/>
      <c r="P25" s="46"/>
      <c r="Q25" s="51"/>
      <c r="R25" s="46"/>
    </row>
    <row r="26" spans="1:21" ht="19.5" hidden="1" customHeight="1">
      <c r="D26" s="119"/>
      <c r="E26" s="148"/>
      <c r="G26" s="113" t="s">
        <v>44</v>
      </c>
      <c r="H26" s="114">
        <f>SUM(H23:H25)/COUNTA(H23:H25)</f>
        <v>0</v>
      </c>
      <c r="K26" s="14"/>
      <c r="L26" s="14"/>
      <c r="M26" s="12"/>
      <c r="N26" s="12"/>
      <c r="O26" s="12"/>
      <c r="P26" s="120"/>
      <c r="R26" s="151"/>
    </row>
    <row r="27" spans="1:21" ht="18" customHeight="1">
      <c r="D27" s="149"/>
      <c r="E27" s="148"/>
      <c r="F27" s="14"/>
      <c r="G27" s="14"/>
      <c r="H27" s="7"/>
      <c r="K27" s="14"/>
      <c r="L27" s="14"/>
      <c r="M27" s="12"/>
      <c r="N27" s="121"/>
      <c r="O27" s="121"/>
      <c r="P27" s="122"/>
      <c r="Q27" s="123"/>
      <c r="R27" s="39">
        <f>SUM(R9:R23)</f>
        <v>0</v>
      </c>
    </row>
    <row r="28" spans="1:21" ht="18" customHeight="1">
      <c r="D28" s="165" t="s">
        <v>122</v>
      </c>
      <c r="E28" s="124"/>
      <c r="F28" s="125"/>
      <c r="G28" s="106" t="s">
        <v>35</v>
      </c>
      <c r="H28" s="27">
        <v>0</v>
      </c>
      <c r="I28" s="14"/>
      <c r="J28" s="14"/>
      <c r="K28" s="14"/>
      <c r="L28" s="14"/>
      <c r="M28" s="40"/>
      <c r="N28" s="40"/>
      <c r="O28" s="12"/>
      <c r="P28" s="120"/>
      <c r="Q28" s="151"/>
      <c r="R28" s="14"/>
      <c r="S28" s="14"/>
      <c r="T28" s="126" t="s">
        <v>9</v>
      </c>
      <c r="U28" s="127">
        <f>H12</f>
        <v>0</v>
      </c>
    </row>
    <row r="29" spans="1:21" ht="18" customHeight="1">
      <c r="D29" s="165"/>
      <c r="E29" s="124"/>
      <c r="F29" s="125"/>
      <c r="G29" s="108" t="s">
        <v>4</v>
      </c>
      <c r="H29" s="84">
        <v>0</v>
      </c>
      <c r="I29" s="14"/>
      <c r="J29" s="14"/>
      <c r="L29" s="14"/>
      <c r="M29" s="12"/>
      <c r="N29" s="12"/>
      <c r="O29" s="12"/>
      <c r="P29" s="12"/>
      <c r="Q29" s="12"/>
      <c r="R29" s="14"/>
      <c r="T29" s="126" t="s">
        <v>10</v>
      </c>
      <c r="U29" s="127">
        <f>H21</f>
        <v>0</v>
      </c>
    </row>
    <row r="30" spans="1:21" ht="18" customHeight="1">
      <c r="D30" s="165"/>
      <c r="E30" s="124"/>
      <c r="F30" s="125"/>
      <c r="G30" s="108" t="s">
        <v>5</v>
      </c>
      <c r="H30" s="26">
        <v>0</v>
      </c>
      <c r="I30" s="14"/>
      <c r="L30" s="14"/>
      <c r="M30" s="40"/>
      <c r="N30" s="40"/>
      <c r="O30" s="12"/>
      <c r="P30" s="120"/>
      <c r="Q30" s="151"/>
      <c r="R30" s="14"/>
      <c r="T30" s="126" t="s">
        <v>11</v>
      </c>
      <c r="U30" s="127">
        <f>H26</f>
        <v>0</v>
      </c>
    </row>
    <row r="31" spans="1:21" ht="18" customHeight="1">
      <c r="D31" s="165"/>
      <c r="E31" s="124"/>
      <c r="F31" s="125"/>
      <c r="G31" s="128" t="s">
        <v>109</v>
      </c>
      <c r="H31" s="82">
        <v>0</v>
      </c>
      <c r="I31" s="14"/>
      <c r="L31" s="14"/>
      <c r="M31" s="12"/>
      <c r="N31" s="12"/>
      <c r="O31" s="12"/>
      <c r="P31" s="12"/>
      <c r="Q31" s="12"/>
      <c r="R31" s="14"/>
      <c r="T31" s="126" t="s">
        <v>112</v>
      </c>
      <c r="U31" s="127">
        <f>H35</f>
        <v>0</v>
      </c>
    </row>
    <row r="32" spans="1:21" ht="21.75" customHeight="1">
      <c r="D32" s="165"/>
      <c r="E32" s="124"/>
      <c r="F32" s="14"/>
      <c r="G32" s="14" t="s">
        <v>21</v>
      </c>
      <c r="H32" s="20">
        <v>0</v>
      </c>
      <c r="I32" s="14"/>
      <c r="L32" s="14"/>
      <c r="M32" s="40"/>
      <c r="N32" s="40"/>
      <c r="O32" s="12"/>
      <c r="P32" s="120"/>
      <c r="Q32" s="151"/>
      <c r="R32" s="14"/>
      <c r="T32" s="126" t="s">
        <v>18</v>
      </c>
      <c r="U32" s="126">
        <f>H42</f>
        <v>0</v>
      </c>
    </row>
    <row r="33" spans="4:21" ht="18" customHeight="1">
      <c r="D33" s="165"/>
      <c r="E33" s="124"/>
      <c r="F33" s="14"/>
      <c r="G33" s="109" t="s">
        <v>20</v>
      </c>
      <c r="H33" s="83">
        <v>0</v>
      </c>
      <c r="I33" s="14"/>
      <c r="L33" s="14"/>
      <c r="M33" s="12"/>
      <c r="N33" s="12"/>
      <c r="O33" s="12"/>
      <c r="P33" s="12"/>
      <c r="Q33" s="151"/>
      <c r="R33" s="14"/>
      <c r="T33" s="126" t="s">
        <v>23</v>
      </c>
      <c r="U33" s="126">
        <f>H45</f>
        <v>0</v>
      </c>
    </row>
    <row r="34" spans="4:21" ht="18" customHeight="1">
      <c r="D34" s="165"/>
      <c r="E34" s="124"/>
      <c r="F34" s="125"/>
      <c r="G34" s="109" t="s">
        <v>22</v>
      </c>
      <c r="H34" s="32">
        <v>0</v>
      </c>
      <c r="I34" s="14"/>
      <c r="L34" s="14"/>
      <c r="M34" s="40"/>
      <c r="N34" s="40"/>
      <c r="O34" s="12"/>
      <c r="P34" s="120"/>
      <c r="Q34" s="151"/>
      <c r="R34" s="14"/>
      <c r="T34" s="126" t="s">
        <v>88</v>
      </c>
      <c r="U34" s="126">
        <f>H50</f>
        <v>0</v>
      </c>
    </row>
    <row r="35" spans="4:21" ht="18" hidden="1" customHeight="1">
      <c r="D35" s="150"/>
      <c r="E35" s="147"/>
      <c r="G35" s="131" t="s">
        <v>44</v>
      </c>
      <c r="H35" s="114">
        <f>SUM(H28:H34)/COUNTA(H28:H34)</f>
        <v>0</v>
      </c>
      <c r="L35" s="14"/>
      <c r="M35" s="12"/>
      <c r="N35" s="12"/>
      <c r="O35" s="12"/>
      <c r="P35" s="12"/>
      <c r="Q35" s="151"/>
      <c r="R35" s="14"/>
    </row>
    <row r="36" spans="4:21" ht="18" customHeight="1">
      <c r="D36" s="150"/>
      <c r="E36" s="147"/>
      <c r="G36" s="14"/>
      <c r="H36" s="3"/>
      <c r="L36" s="14"/>
      <c r="M36" s="12"/>
      <c r="N36" s="12"/>
      <c r="O36" s="12"/>
      <c r="P36" s="120"/>
      <c r="Q36" s="151"/>
      <c r="R36" s="14"/>
    </row>
    <row r="37" spans="4:21" ht="18" customHeight="1">
      <c r="D37" s="164" t="s">
        <v>18</v>
      </c>
      <c r="E37" s="104"/>
      <c r="F37" s="125"/>
      <c r="G37" s="106" t="s">
        <v>36</v>
      </c>
      <c r="H37" s="80">
        <v>0</v>
      </c>
      <c r="L37" s="14"/>
      <c r="M37" s="14"/>
      <c r="N37" s="14"/>
      <c r="O37" s="14"/>
      <c r="P37" s="132"/>
      <c r="Q37" s="11"/>
      <c r="R37" s="14"/>
    </row>
    <row r="38" spans="4:21" ht="18" customHeight="1">
      <c r="D38" s="164"/>
      <c r="E38" s="104"/>
      <c r="F38" s="125"/>
      <c r="G38" s="108" t="s">
        <v>37</v>
      </c>
      <c r="H38" s="26">
        <v>0</v>
      </c>
      <c r="I38" s="14"/>
      <c r="L38" s="14"/>
      <c r="M38" s="14"/>
      <c r="N38" s="14"/>
      <c r="O38" s="14"/>
      <c r="P38" s="14"/>
      <c r="Q38" s="14"/>
      <c r="R38" s="14"/>
    </row>
    <row r="39" spans="4:21" ht="18" customHeight="1">
      <c r="D39" s="164"/>
      <c r="E39" s="104"/>
      <c r="F39" s="125"/>
      <c r="G39" s="14" t="s">
        <v>38</v>
      </c>
      <c r="H39" s="81">
        <v>0</v>
      </c>
      <c r="L39" s="14"/>
      <c r="M39" s="14"/>
      <c r="N39" s="14"/>
      <c r="O39" s="14"/>
      <c r="P39" s="14"/>
      <c r="Q39" s="14"/>
      <c r="R39" s="14"/>
    </row>
    <row r="40" spans="4:21" ht="18" customHeight="1">
      <c r="D40" s="164"/>
      <c r="E40" s="104"/>
      <c r="F40" s="125"/>
      <c r="G40" s="108" t="s">
        <v>19</v>
      </c>
      <c r="H40" s="32">
        <v>0</v>
      </c>
      <c r="I40" s="14"/>
      <c r="L40" s="14"/>
      <c r="M40" s="14"/>
      <c r="N40" s="14"/>
      <c r="O40" s="14"/>
      <c r="P40" s="120"/>
      <c r="Q40" s="151"/>
      <c r="R40" s="14"/>
    </row>
    <row r="41" spans="4:21" ht="18" customHeight="1">
      <c r="D41" s="164"/>
      <c r="E41" s="104"/>
      <c r="F41" s="14"/>
      <c r="G41" s="109" t="s">
        <v>39</v>
      </c>
      <c r="H41" s="81">
        <v>0</v>
      </c>
      <c r="I41" s="14"/>
      <c r="L41" s="14"/>
      <c r="M41" s="14"/>
      <c r="N41" s="14"/>
      <c r="O41" s="14"/>
      <c r="P41" s="12"/>
      <c r="Q41" s="151"/>
      <c r="R41" s="14"/>
      <c r="S41" s="14"/>
    </row>
    <row r="42" spans="4:21" ht="18" hidden="1" customHeight="1">
      <c r="D42" s="149"/>
      <c r="E42" s="148"/>
      <c r="G42" s="113" t="s">
        <v>44</v>
      </c>
      <c r="H42" s="133">
        <f>SUM(H37:H41)/COUNTA(H37:H41)</f>
        <v>0</v>
      </c>
      <c r="I42" s="14"/>
      <c r="L42" s="14"/>
      <c r="M42" s="14"/>
      <c r="N42" s="14"/>
      <c r="O42" s="14"/>
      <c r="P42" s="120"/>
      <c r="Q42" s="151"/>
      <c r="R42" s="14"/>
      <c r="S42" s="14"/>
    </row>
    <row r="43" spans="4:21" ht="17.25" customHeight="1">
      <c r="D43" s="149"/>
      <c r="E43" s="148"/>
      <c r="G43" s="14"/>
      <c r="H43" s="8"/>
      <c r="I43" s="14"/>
      <c r="L43" s="14"/>
      <c r="M43" s="14"/>
      <c r="N43" s="14"/>
      <c r="O43" s="14"/>
      <c r="P43" s="151"/>
      <c r="Q43" s="151"/>
      <c r="R43" s="14"/>
      <c r="S43" s="14"/>
    </row>
    <row r="44" spans="4:21" ht="17.25" customHeight="1">
      <c r="D44" s="149" t="s">
        <v>23</v>
      </c>
      <c r="E44" s="104"/>
      <c r="F44" s="125"/>
      <c r="G44" s="14" t="s">
        <v>24</v>
      </c>
      <c r="H44" s="20">
        <v>0</v>
      </c>
      <c r="I44" s="14"/>
      <c r="L44" s="14"/>
      <c r="M44" s="14"/>
      <c r="N44" s="14"/>
      <c r="O44" s="14"/>
      <c r="P44" s="12"/>
      <c r="Q44" s="151"/>
      <c r="R44" s="14"/>
      <c r="S44" s="14"/>
    </row>
    <row r="45" spans="4:21" ht="18" hidden="1" customHeight="1">
      <c r="D45" s="149"/>
      <c r="E45" s="134"/>
      <c r="G45" s="113" t="s">
        <v>44</v>
      </c>
      <c r="H45" s="135">
        <f>SUM(H44)/COUNTA(H44)</f>
        <v>0</v>
      </c>
      <c r="I45" s="14"/>
      <c r="L45" s="14"/>
      <c r="M45" s="14"/>
      <c r="N45" s="14"/>
      <c r="O45" s="14"/>
      <c r="P45" s="12"/>
      <c r="Q45" s="12"/>
      <c r="R45" s="14"/>
      <c r="S45" s="14"/>
    </row>
    <row r="46" spans="4:21" ht="18" customHeight="1">
      <c r="D46" s="149"/>
      <c r="E46" s="148"/>
      <c r="G46" s="14"/>
      <c r="H46" s="14"/>
      <c r="L46" s="14"/>
      <c r="M46" s="14"/>
      <c r="N46" s="14"/>
      <c r="O46" s="14"/>
      <c r="P46" s="12"/>
      <c r="Q46" s="12"/>
      <c r="R46" s="14"/>
      <c r="S46" s="14"/>
    </row>
    <row r="47" spans="4:21" ht="18" customHeight="1">
      <c r="D47" s="164" t="s">
        <v>88</v>
      </c>
      <c r="E47" s="104"/>
      <c r="F47" s="125"/>
      <c r="G47" s="106" t="s">
        <v>89</v>
      </c>
      <c r="H47" s="80">
        <v>0</v>
      </c>
      <c r="L47" s="14"/>
      <c r="M47" s="14"/>
      <c r="N47" s="14"/>
      <c r="O47" s="14"/>
      <c r="P47" s="12"/>
      <c r="Q47" s="12"/>
      <c r="R47" s="14"/>
      <c r="S47" s="14"/>
    </row>
    <row r="48" spans="4:21" ht="18" customHeight="1">
      <c r="D48" s="164"/>
      <c r="E48" s="104"/>
      <c r="F48" s="125"/>
      <c r="G48" s="108" t="s">
        <v>90</v>
      </c>
      <c r="H48" s="26">
        <v>0</v>
      </c>
      <c r="I48" s="14"/>
      <c r="L48" s="14"/>
      <c r="M48" s="14"/>
      <c r="N48" s="14"/>
      <c r="O48" s="14"/>
      <c r="P48" s="151"/>
      <c r="Q48" s="151"/>
      <c r="R48" s="14"/>
      <c r="S48" s="14"/>
    </row>
    <row r="49" spans="4:21" ht="18" customHeight="1">
      <c r="D49" s="164"/>
      <c r="E49" s="104"/>
      <c r="F49" s="125"/>
      <c r="G49" s="14" t="s">
        <v>91</v>
      </c>
      <c r="H49" s="81">
        <v>0</v>
      </c>
      <c r="I49" s="14"/>
      <c r="L49" s="14"/>
      <c r="M49" s="102"/>
      <c r="N49" s="14"/>
      <c r="O49" s="14"/>
      <c r="P49" s="120"/>
      <c r="Q49" s="151"/>
      <c r="R49" s="14"/>
      <c r="S49" s="14"/>
    </row>
    <row r="50" spans="4:21" ht="18" hidden="1" customHeight="1">
      <c r="F50" s="136"/>
      <c r="G50" s="137" t="s">
        <v>44</v>
      </c>
      <c r="H50" s="138">
        <f>SUM(H47:H49)/COUNTA(H47:H49)</f>
        <v>0</v>
      </c>
      <c r="L50" s="14"/>
      <c r="M50" s="102"/>
      <c r="N50" s="102"/>
      <c r="O50" s="14"/>
      <c r="P50" s="132"/>
      <c r="Q50" s="151"/>
      <c r="R50" s="14"/>
      <c r="S50" s="14"/>
    </row>
    <row r="51" spans="4:21" ht="18" customHeight="1">
      <c r="G51" s="14"/>
      <c r="H51" s="14"/>
      <c r="L51" s="14"/>
      <c r="M51" s="102"/>
      <c r="N51" s="102"/>
      <c r="O51" s="14"/>
      <c r="P51" s="132"/>
      <c r="Q51" s="151"/>
      <c r="R51" s="14"/>
      <c r="S51" s="14"/>
    </row>
    <row r="52" spans="4:21" ht="18" customHeight="1">
      <c r="E52" s="14"/>
      <c r="F52" s="40"/>
      <c r="I52" s="14"/>
      <c r="L52" s="14"/>
      <c r="M52" s="14"/>
      <c r="N52" s="14"/>
      <c r="O52" s="14"/>
      <c r="P52" s="12"/>
      <c r="Q52" s="12"/>
      <c r="R52" s="14"/>
      <c r="S52" s="14"/>
    </row>
    <row r="53" spans="4:21" ht="20.25" customHeight="1">
      <c r="G53" s="139" t="s">
        <v>93</v>
      </c>
      <c r="H53" s="22">
        <f>SUM(H45,H42,H35,H26,H21,H12,H50)/COUNTA(H45,H42,H35,H26,H21,H12,H50)</f>
        <v>0</v>
      </c>
      <c r="L53" s="14"/>
      <c r="M53" s="14"/>
      <c r="N53" s="14"/>
      <c r="O53" s="14"/>
      <c r="P53" s="132"/>
      <c r="Q53" s="151"/>
      <c r="R53" s="14"/>
      <c r="S53" s="14"/>
    </row>
    <row r="54" spans="4:21" ht="18" customHeight="1">
      <c r="G54" s="14"/>
      <c r="L54" s="14"/>
      <c r="M54" s="14"/>
      <c r="N54" s="14"/>
      <c r="O54" s="14"/>
      <c r="P54" s="151"/>
      <c r="Q54" s="151"/>
      <c r="R54" s="14"/>
      <c r="S54" s="14"/>
    </row>
    <row r="55" spans="4:21" ht="18" customHeight="1">
      <c r="L55" s="14"/>
      <c r="M55" s="14"/>
      <c r="N55" s="14"/>
      <c r="O55" s="14"/>
      <c r="P55" s="12"/>
      <c r="Q55" s="12"/>
      <c r="R55" s="14"/>
      <c r="S55" s="14"/>
    </row>
    <row r="56" spans="4:21" ht="30" customHeight="1">
      <c r="D56" s="167" t="s">
        <v>124</v>
      </c>
      <c r="E56" s="167"/>
      <c r="F56" s="167"/>
      <c r="G56" s="167"/>
      <c r="H56" s="167"/>
      <c r="L56" s="14"/>
      <c r="M56" s="14"/>
      <c r="N56" s="14"/>
      <c r="O56" s="14"/>
      <c r="P56" s="132"/>
      <c r="Q56" s="151"/>
      <c r="R56" s="14"/>
      <c r="S56" s="14"/>
    </row>
    <row r="57" spans="4:21" ht="15">
      <c r="I57" s="14"/>
      <c r="L57" s="14"/>
      <c r="M57" s="14"/>
      <c r="N57" s="14"/>
      <c r="O57" s="14"/>
      <c r="P57" s="120"/>
      <c r="Q57" s="151"/>
      <c r="R57" s="14"/>
      <c r="S57" s="14"/>
    </row>
    <row r="58" spans="4:21" ht="19.5" customHeight="1">
      <c r="D58" s="140" t="s">
        <v>42</v>
      </c>
      <c r="F58" s="14"/>
      <c r="G58" s="103" t="s">
        <v>43</v>
      </c>
      <c r="H58" s="103" t="s">
        <v>41</v>
      </c>
      <c r="L58" s="14"/>
      <c r="M58" s="14"/>
      <c r="N58" s="14"/>
      <c r="O58" s="14"/>
      <c r="P58" s="132"/>
      <c r="Q58" s="151"/>
      <c r="R58" s="14"/>
      <c r="S58" s="14"/>
    </row>
    <row r="59" spans="4:21" ht="17.100000000000001" customHeight="1">
      <c r="D59" s="14"/>
      <c r="F59" s="103"/>
      <c r="G59" s="103"/>
      <c r="H59" s="103"/>
      <c r="L59" s="14"/>
      <c r="M59" s="14"/>
      <c r="N59" s="14"/>
      <c r="O59" s="14"/>
      <c r="P59" s="120"/>
      <c r="Q59" s="151"/>
      <c r="R59" s="14"/>
      <c r="S59" s="14"/>
      <c r="T59" s="14"/>
      <c r="U59" s="14"/>
    </row>
    <row r="60" spans="4:21" ht="17.100000000000001" customHeight="1">
      <c r="D60" s="162" t="s">
        <v>12</v>
      </c>
      <c r="E60" s="141"/>
      <c r="F60" s="14"/>
      <c r="G60" s="106" t="s">
        <v>25</v>
      </c>
      <c r="H60" s="80">
        <v>0</v>
      </c>
      <c r="I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4:21" ht="17.100000000000001" customHeight="1">
      <c r="D61" s="162"/>
      <c r="E61" s="141"/>
      <c r="F61" s="14"/>
      <c r="G61" s="108" t="s">
        <v>26</v>
      </c>
      <c r="H61" s="26">
        <v>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4:21" ht="17.100000000000001" customHeight="1">
      <c r="D62" s="162"/>
      <c r="E62" s="141"/>
      <c r="F62" s="14"/>
      <c r="G62" s="108" t="s">
        <v>65</v>
      </c>
      <c r="H62" s="81">
        <v>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4:21" ht="17.100000000000001" customHeight="1">
      <c r="D63" s="162"/>
      <c r="E63" s="141"/>
      <c r="F63" s="14"/>
      <c r="G63" s="14" t="s">
        <v>66</v>
      </c>
      <c r="H63" s="32">
        <v>0</v>
      </c>
      <c r="L63" s="14"/>
      <c r="M63" s="14"/>
      <c r="N63" s="14"/>
      <c r="O63" s="14"/>
      <c r="P63" s="14"/>
      <c r="Q63" s="14"/>
      <c r="R63" s="14"/>
    </row>
    <row r="64" spans="4:21" ht="17.100000000000001" customHeight="1">
      <c r="D64" s="14"/>
      <c r="F64" s="7"/>
      <c r="G64" s="14"/>
      <c r="H64" s="7"/>
      <c r="L64" s="14"/>
      <c r="M64" s="14"/>
      <c r="N64" s="14"/>
      <c r="O64" s="14"/>
      <c r="P64" s="14"/>
      <c r="Q64" s="14"/>
      <c r="R64" s="14"/>
    </row>
    <row r="65" spans="4:21" ht="17.100000000000001" customHeight="1">
      <c r="D65" s="161" t="s">
        <v>13</v>
      </c>
      <c r="E65" s="141"/>
      <c r="F65" s="14"/>
      <c r="G65" s="106" t="s">
        <v>27</v>
      </c>
      <c r="H65" s="80">
        <v>0</v>
      </c>
      <c r="L65" s="14"/>
      <c r="M65" s="14"/>
      <c r="N65" s="14"/>
      <c r="O65" s="14"/>
      <c r="P65" s="14"/>
      <c r="Q65" s="14"/>
      <c r="R65" s="14"/>
    </row>
    <row r="66" spans="4:21" ht="17.100000000000001" customHeight="1">
      <c r="D66" s="161"/>
      <c r="E66" s="141"/>
      <c r="F66" s="14"/>
      <c r="G66" s="108" t="s">
        <v>120</v>
      </c>
      <c r="H66" s="26">
        <v>0</v>
      </c>
      <c r="L66" s="14"/>
      <c r="M66" s="14"/>
      <c r="N66" s="14"/>
      <c r="O66" s="14"/>
      <c r="P66" s="14"/>
      <c r="Q66" s="14"/>
      <c r="R66" s="14"/>
    </row>
    <row r="67" spans="4:21" ht="17.100000000000001" customHeight="1">
      <c r="D67" s="161"/>
      <c r="E67" s="141"/>
      <c r="F67" s="14"/>
      <c r="G67" s="108" t="s">
        <v>6</v>
      </c>
      <c r="H67" s="81">
        <v>0</v>
      </c>
      <c r="L67" s="14"/>
      <c r="M67" s="14"/>
      <c r="N67" s="14"/>
      <c r="O67" s="14"/>
      <c r="P67" s="14"/>
      <c r="Q67" s="14"/>
      <c r="R67" s="14"/>
    </row>
    <row r="68" spans="4:21" ht="17.100000000000001" customHeight="1">
      <c r="D68" s="161"/>
      <c r="E68" s="141"/>
      <c r="F68" s="14"/>
      <c r="G68" s="14" t="s">
        <v>7</v>
      </c>
      <c r="H68" s="32">
        <v>0</v>
      </c>
      <c r="L68" s="14"/>
      <c r="M68" s="14"/>
      <c r="N68" s="14"/>
      <c r="O68" s="14"/>
      <c r="P68" s="14"/>
      <c r="Q68" s="14"/>
      <c r="R68" s="14"/>
    </row>
    <row r="69" spans="4:21" ht="17.100000000000001" customHeight="1">
      <c r="D69" s="14"/>
      <c r="F69" s="7"/>
      <c r="G69" s="14"/>
      <c r="H69" s="7"/>
      <c r="L69" s="14"/>
      <c r="M69" s="14"/>
      <c r="N69" s="14"/>
      <c r="O69" s="14"/>
      <c r="P69" s="14"/>
      <c r="Q69" s="14"/>
      <c r="R69" s="14"/>
    </row>
    <row r="70" spans="4:21" ht="17.100000000000001" customHeight="1">
      <c r="D70" s="161" t="s">
        <v>14</v>
      </c>
      <c r="E70" s="141"/>
      <c r="F70" s="14"/>
      <c r="G70" s="106" t="s">
        <v>110</v>
      </c>
      <c r="H70" s="80">
        <v>0</v>
      </c>
      <c r="L70" s="14"/>
      <c r="M70" s="102"/>
      <c r="N70" s="102"/>
      <c r="O70" s="102"/>
      <c r="P70" s="14"/>
      <c r="Q70" s="14"/>
      <c r="R70" s="14"/>
    </row>
    <row r="71" spans="4:21" ht="17.100000000000001" customHeight="1">
      <c r="D71" s="161"/>
      <c r="E71" s="141"/>
      <c r="F71" s="14"/>
      <c r="G71" s="14" t="s">
        <v>8</v>
      </c>
      <c r="H71" s="32">
        <v>0</v>
      </c>
      <c r="L71" s="14"/>
      <c r="M71" s="14"/>
      <c r="N71" s="14"/>
      <c r="O71" s="103"/>
      <c r="P71" s="14"/>
      <c r="Q71" s="14"/>
      <c r="R71" s="14"/>
    </row>
    <row r="72" spans="4:21" ht="17.100000000000001" customHeight="1">
      <c r="D72" s="14"/>
      <c r="F72" s="14"/>
      <c r="G72" s="14"/>
      <c r="H72" s="7"/>
      <c r="I72" s="14"/>
      <c r="K72" s="14"/>
      <c r="L72" s="14"/>
      <c r="M72" s="14"/>
      <c r="N72" s="14"/>
      <c r="O72" s="7"/>
      <c r="P72" s="14"/>
      <c r="Q72" s="142"/>
      <c r="R72" s="14"/>
      <c r="S72" s="14"/>
      <c r="T72" s="14"/>
      <c r="U72" s="14"/>
    </row>
    <row r="73" spans="4:21" ht="17.100000000000001" customHeight="1">
      <c r="G73" s="143"/>
      <c r="H73" s="143"/>
      <c r="K73" s="14"/>
      <c r="L73" s="14"/>
      <c r="M73" s="14"/>
      <c r="N73" s="14"/>
      <c r="O73" s="14"/>
      <c r="P73" s="14"/>
      <c r="Q73" s="144"/>
      <c r="R73" s="14"/>
      <c r="S73" s="14"/>
      <c r="T73" s="14"/>
      <c r="U73" s="14"/>
    </row>
    <row r="74" spans="4:21" ht="17.100000000000001" customHeight="1">
      <c r="D74" s="14"/>
      <c r="F74" s="14"/>
      <c r="G74" s="50" t="s">
        <v>94</v>
      </c>
      <c r="H74" s="28">
        <f>SUM(H60:H63,H65:H68,H70:H71)/COUNTA(H60:H63,H65:H68,H70:H71)</f>
        <v>0</v>
      </c>
      <c r="K74" s="14"/>
      <c r="L74" s="14"/>
      <c r="M74" s="14"/>
      <c r="N74" s="14"/>
      <c r="O74" s="14"/>
      <c r="P74" s="160"/>
      <c r="Q74" s="160"/>
      <c r="R74" s="145"/>
      <c r="S74" s="14"/>
      <c r="T74" s="14"/>
      <c r="U74" s="14"/>
    </row>
    <row r="75" spans="4:21"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4:21"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4:21"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</sheetData>
  <sheetProtection algorithmName="SHA-512" hashValue="xFVM4bIjEBre2taTV3S5VhXENacX1R1D9E6DbW0xMn53Qw/PdVzOr/G2vbZt97IMYsHcV8TP7inX1DdYFq3Pvg==" saltValue="I9uWrTqxxGutNGiC4s0TIw==" spinCount="100000" sheet="1" objects="1" scenarios="1"/>
  <mergeCells count="16">
    <mergeCell ref="D60:D63"/>
    <mergeCell ref="D65:D68"/>
    <mergeCell ref="D70:D71"/>
    <mergeCell ref="P74:Q74"/>
    <mergeCell ref="D14:D20"/>
    <mergeCell ref="D23:D25"/>
    <mergeCell ref="D28:D34"/>
    <mergeCell ref="D37:D41"/>
    <mergeCell ref="D47:D49"/>
    <mergeCell ref="D56:H56"/>
    <mergeCell ref="D9:D11"/>
    <mergeCell ref="D3:H3"/>
    <mergeCell ref="L3:R3"/>
    <mergeCell ref="D5:E6"/>
    <mergeCell ref="G5:H5"/>
    <mergeCell ref="G6:H6"/>
  </mergeCells>
  <conditionalFormatting sqref="H53">
    <cfRule type="colorScale" priority="1">
      <colorScale>
        <cfvo type="num" val="0.24"/>
        <cfvo type="num" val="0.25"/>
        <color rgb="FFF8696B"/>
        <color rgb="FF63BE7B"/>
      </colorScale>
    </cfRule>
    <cfRule type="colorScale" priority="3">
      <colorScale>
        <cfvo type="num" val="0.28999999999999998"/>
        <cfvo type="num" val="0.3"/>
        <color rgb="FFF8696B"/>
        <color rgb="FF63BE7B"/>
      </colorScale>
    </cfRule>
  </conditionalFormatting>
  <conditionalFormatting sqref="H74">
    <cfRule type="colorScale" priority="2">
      <colorScale>
        <cfvo type="num" val="0.24"/>
        <cfvo type="num" val="0.25"/>
        <color rgb="FFF8696B"/>
        <color rgb="FF63BE7B"/>
      </colorScale>
    </cfRule>
  </conditionalFormatting>
  <dataValidations count="3">
    <dataValidation type="list" allowBlank="1" showInputMessage="1" showErrorMessage="1" sqref="N23">
      <formula1>$A$6:$A$13</formula1>
    </dataValidation>
    <dataValidation type="list" allowBlank="1" showInputMessage="1" showErrorMessage="1" sqref="G5">
      <formula1>$A$6:$A$12</formula1>
    </dataValidation>
    <dataValidation type="list" allowBlank="1" showInputMessage="1" showErrorMessage="1" sqref="H47:H50 H9:H45 H60:H71">
      <formula1>$A$16:$A$17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7"/>
  <sheetViews>
    <sheetView showGridLines="0" zoomScale="80" zoomScaleNormal="80" zoomScalePageLayoutView="110" workbookViewId="0">
      <pane xSplit="2" topLeftCell="C1" activePane="topRight" state="frozen"/>
      <selection activeCell="B1" sqref="B1"/>
      <selection pane="topRight" activeCell="D4" sqref="D4"/>
    </sheetView>
  </sheetViews>
  <sheetFormatPr defaultColWidth="9.140625" defaultRowHeight="14.25"/>
  <cols>
    <col min="1" max="1" width="9.28515625" style="13" hidden="1" customWidth="1"/>
    <col min="2" max="2" width="9.140625" style="14" customWidth="1"/>
    <col min="3" max="3" width="3.7109375" style="14" customWidth="1"/>
    <col min="4" max="4" width="18.85546875" style="13" customWidth="1"/>
    <col min="5" max="5" width="3.85546875" style="13" customWidth="1"/>
    <col min="6" max="6" width="1.85546875" style="13" customWidth="1"/>
    <col min="7" max="7" width="65.7109375" style="13" customWidth="1"/>
    <col min="8" max="8" width="7.85546875" style="13" customWidth="1"/>
    <col min="9" max="9" width="9.140625" style="13" customWidth="1"/>
    <col min="10" max="10" width="9.140625" style="13"/>
    <col min="11" max="11" width="10.28515625" style="13" customWidth="1"/>
    <col min="12" max="12" width="5.28515625" style="13" customWidth="1"/>
    <col min="13" max="13" width="3.28515625" style="13" customWidth="1"/>
    <col min="14" max="14" width="45.7109375" style="13" customWidth="1"/>
    <col min="15" max="16" width="11.85546875" style="13" customWidth="1"/>
    <col min="17" max="17" width="5.85546875" style="13" customWidth="1"/>
    <col min="18" max="18" width="11.85546875" style="13" customWidth="1"/>
    <col min="19" max="16384" width="9.140625" style="13"/>
  </cols>
  <sheetData>
    <row r="2" spans="1:18">
      <c r="A2" s="89" t="s">
        <v>45</v>
      </c>
      <c r="I2" s="14"/>
      <c r="J2" s="14"/>
    </row>
    <row r="3" spans="1:18" ht="30" customHeight="1">
      <c r="A3" s="90" t="s">
        <v>46</v>
      </c>
      <c r="D3" s="163" t="s">
        <v>80</v>
      </c>
      <c r="E3" s="163"/>
      <c r="F3" s="163"/>
      <c r="G3" s="163"/>
      <c r="H3" s="163"/>
      <c r="I3" s="91"/>
      <c r="J3" s="91"/>
      <c r="L3" s="166" t="s">
        <v>101</v>
      </c>
      <c r="M3" s="166"/>
      <c r="N3" s="166"/>
      <c r="O3" s="166"/>
      <c r="P3" s="166"/>
      <c r="Q3" s="166"/>
      <c r="R3" s="166"/>
    </row>
    <row r="4" spans="1:18" ht="18.75" customHeight="1">
      <c r="D4" s="92"/>
      <c r="E4" s="14"/>
      <c r="F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ht="30.75" customHeight="1">
      <c r="A5" s="93" t="s">
        <v>71</v>
      </c>
      <c r="D5" s="169" t="s">
        <v>123</v>
      </c>
      <c r="E5" s="169"/>
      <c r="F5" s="14"/>
      <c r="G5" s="168"/>
      <c r="H5" s="168"/>
      <c r="I5" s="14"/>
      <c r="J5" s="14"/>
      <c r="K5" s="14"/>
      <c r="L5" s="94"/>
      <c r="M5" s="14"/>
      <c r="N5" s="95"/>
      <c r="O5" s="96" t="s">
        <v>72</v>
      </c>
      <c r="P5" s="97" t="s">
        <v>118</v>
      </c>
      <c r="R5" s="97" t="s">
        <v>119</v>
      </c>
    </row>
    <row r="6" spans="1:18" ht="18" customHeight="1">
      <c r="A6" s="98" t="s">
        <v>67</v>
      </c>
      <c r="D6" s="169"/>
      <c r="E6" s="169"/>
      <c r="F6" s="14"/>
      <c r="G6" s="159"/>
      <c r="H6" s="159"/>
      <c r="I6" s="14"/>
      <c r="J6" s="14"/>
      <c r="K6" s="14"/>
      <c r="N6" s="14"/>
      <c r="O6" s="14"/>
      <c r="P6" s="99"/>
      <c r="R6" s="14"/>
    </row>
    <row r="7" spans="1:18" ht="36.75" customHeight="1">
      <c r="A7" s="98" t="s">
        <v>68</v>
      </c>
      <c r="D7" s="100" t="s">
        <v>40</v>
      </c>
      <c r="E7" s="100"/>
      <c r="F7" s="152"/>
      <c r="G7" s="101" t="s">
        <v>0</v>
      </c>
      <c r="H7" s="101" t="s">
        <v>41</v>
      </c>
      <c r="I7" s="153"/>
      <c r="J7" s="6"/>
      <c r="K7" s="153"/>
      <c r="L7" s="154" t="s">
        <v>47</v>
      </c>
      <c r="M7" s="6"/>
      <c r="N7" s="154" t="s">
        <v>48</v>
      </c>
    </row>
    <row r="8" spans="1:18" ht="18.75" customHeight="1">
      <c r="A8" s="98" t="s">
        <v>69</v>
      </c>
      <c r="D8" s="103"/>
      <c r="E8" s="103"/>
      <c r="F8" s="14"/>
      <c r="G8" s="103"/>
      <c r="H8" s="103"/>
      <c r="I8" s="14"/>
      <c r="K8" s="14"/>
    </row>
    <row r="9" spans="1:18" ht="19.5" customHeight="1">
      <c r="A9" s="98" t="s">
        <v>70</v>
      </c>
      <c r="D9" s="164" t="s">
        <v>9</v>
      </c>
      <c r="E9" s="104"/>
      <c r="F9" s="14"/>
      <c r="G9" s="105" t="s">
        <v>1</v>
      </c>
      <c r="H9" s="80">
        <v>0</v>
      </c>
      <c r="I9" s="14"/>
      <c r="K9" s="14"/>
      <c r="L9" s="14"/>
      <c r="M9" s="14"/>
      <c r="N9" s="106" t="s">
        <v>49</v>
      </c>
      <c r="O9" s="107"/>
      <c r="P9" s="80">
        <v>0</v>
      </c>
      <c r="Q9" s="107"/>
      <c r="R9" s="29">
        <f>P9</f>
        <v>0</v>
      </c>
    </row>
    <row r="10" spans="1:18" ht="18" customHeight="1">
      <c r="A10" s="98" t="s">
        <v>52</v>
      </c>
      <c r="D10" s="164"/>
      <c r="E10" s="104"/>
      <c r="F10" s="14"/>
      <c r="G10" s="108" t="s">
        <v>2</v>
      </c>
      <c r="H10" s="26">
        <v>0</v>
      </c>
      <c r="I10" s="14"/>
      <c r="K10" s="14"/>
      <c r="L10" s="14"/>
      <c r="M10" s="14"/>
      <c r="N10" s="14"/>
      <c r="O10" s="99"/>
      <c r="P10" s="7"/>
      <c r="Q10" s="18"/>
      <c r="R10" s="16"/>
    </row>
    <row r="11" spans="1:18" ht="18" customHeight="1">
      <c r="A11" s="98" t="s">
        <v>53</v>
      </c>
      <c r="D11" s="164"/>
      <c r="E11" s="104"/>
      <c r="F11" s="14"/>
      <c r="G11" s="109" t="s">
        <v>3</v>
      </c>
      <c r="H11" s="81">
        <v>0</v>
      </c>
      <c r="I11" s="14"/>
      <c r="K11" s="14"/>
      <c r="L11" s="14"/>
      <c r="M11" s="14"/>
      <c r="N11" s="110" t="s">
        <v>50</v>
      </c>
      <c r="O11" s="21">
        <v>0</v>
      </c>
      <c r="P11" s="111"/>
      <c r="Q11" s="18"/>
      <c r="R11" s="23">
        <f>$O$11*1.116</f>
        <v>0</v>
      </c>
    </row>
    <row r="12" spans="1:18" ht="25.5" hidden="1" customHeight="1">
      <c r="A12" s="98" t="s">
        <v>54</v>
      </c>
      <c r="D12" s="112"/>
      <c r="E12" s="7"/>
      <c r="F12" s="14"/>
      <c r="G12" s="113" t="s">
        <v>44</v>
      </c>
      <c r="H12" s="114">
        <f>SUM(H9:H11)/COUNTA(H9:H11)</f>
        <v>0</v>
      </c>
      <c r="I12" s="14"/>
      <c r="K12" s="14"/>
      <c r="L12" s="14"/>
      <c r="M12" s="14"/>
      <c r="N12" s="14"/>
      <c r="O12" s="99"/>
      <c r="P12" s="24"/>
      <c r="Q12" s="18"/>
      <c r="R12" s="25"/>
    </row>
    <row r="13" spans="1:18" ht="18" customHeight="1">
      <c r="A13" s="13" t="s">
        <v>116</v>
      </c>
      <c r="D13" s="112"/>
      <c r="E13" s="7"/>
      <c r="F13" s="14"/>
      <c r="G13" s="14"/>
      <c r="H13" s="3"/>
      <c r="I13" s="14"/>
      <c r="K13" s="14"/>
      <c r="L13" s="14"/>
      <c r="M13" s="14"/>
      <c r="N13" s="109"/>
      <c r="O13" s="115"/>
      <c r="P13" s="30"/>
      <c r="Q13" s="116"/>
      <c r="R13" s="31"/>
    </row>
    <row r="14" spans="1:18" ht="18" customHeight="1">
      <c r="D14" s="164" t="s">
        <v>10</v>
      </c>
      <c r="E14" s="104"/>
      <c r="F14" s="14"/>
      <c r="G14" s="106" t="s">
        <v>28</v>
      </c>
      <c r="H14" s="27">
        <v>0</v>
      </c>
      <c r="I14" s="14"/>
      <c r="K14" s="14"/>
      <c r="L14" s="14"/>
      <c r="M14" s="14"/>
      <c r="N14" s="106" t="s">
        <v>113</v>
      </c>
      <c r="O14" s="80">
        <v>0</v>
      </c>
      <c r="P14" s="107"/>
      <c r="Q14" s="107"/>
      <c r="R14" s="29">
        <f>$O$14*6.975</f>
        <v>0</v>
      </c>
    </row>
    <row r="15" spans="1:18" ht="19.5" customHeight="1">
      <c r="D15" s="164"/>
      <c r="E15" s="104"/>
      <c r="F15" s="14"/>
      <c r="G15" s="108" t="s">
        <v>29</v>
      </c>
      <c r="H15" s="82">
        <v>0</v>
      </c>
      <c r="I15" s="14"/>
      <c r="K15" s="14"/>
      <c r="L15" s="14"/>
      <c r="M15" s="14"/>
      <c r="N15" s="14"/>
      <c r="O15" s="99"/>
      <c r="P15" s="24"/>
      <c r="Q15" s="18"/>
      <c r="R15" s="16"/>
    </row>
    <row r="16" spans="1:18" ht="16.5" customHeight="1">
      <c r="A16" s="13">
        <v>0</v>
      </c>
      <c r="D16" s="164"/>
      <c r="E16" s="104"/>
      <c r="F16" s="14"/>
      <c r="G16" s="108" t="s">
        <v>30</v>
      </c>
      <c r="H16" s="26">
        <v>0</v>
      </c>
      <c r="I16" s="14"/>
      <c r="K16" s="14"/>
      <c r="L16" s="14"/>
      <c r="M16" s="14"/>
      <c r="N16" s="106" t="s">
        <v>114</v>
      </c>
      <c r="O16" s="27">
        <v>0</v>
      </c>
      <c r="P16" s="107"/>
      <c r="Q16" s="107"/>
      <c r="R16" s="29">
        <f>$O$16*18.6</f>
        <v>0</v>
      </c>
    </row>
    <row r="17" spans="1:21" ht="18" customHeight="1">
      <c r="A17" s="13">
        <v>1</v>
      </c>
      <c r="D17" s="164"/>
      <c r="E17" s="104"/>
      <c r="F17" s="14"/>
      <c r="G17" s="108" t="s">
        <v>31</v>
      </c>
      <c r="H17" s="82">
        <v>0</v>
      </c>
      <c r="I17" s="14"/>
      <c r="K17" s="14"/>
      <c r="L17" s="14"/>
      <c r="M17" s="14"/>
      <c r="N17" s="14"/>
      <c r="O17" s="99"/>
      <c r="P17" s="24"/>
      <c r="Q17" s="18"/>
      <c r="R17" s="16"/>
    </row>
    <row r="18" spans="1:21" ht="18" customHeight="1">
      <c r="D18" s="164"/>
      <c r="E18" s="104"/>
      <c r="F18" s="14"/>
      <c r="G18" s="108" t="s">
        <v>32</v>
      </c>
      <c r="H18" s="26">
        <v>0</v>
      </c>
      <c r="I18" s="14"/>
      <c r="K18" s="14"/>
      <c r="L18" s="14"/>
      <c r="M18" s="14"/>
      <c r="N18" s="106" t="s">
        <v>115</v>
      </c>
      <c r="O18" s="80">
        <v>0</v>
      </c>
      <c r="P18" s="107"/>
      <c r="Q18" s="107"/>
      <c r="R18" s="29">
        <f>$O$18*32.55</f>
        <v>0</v>
      </c>
    </row>
    <row r="19" spans="1:21" ht="18" customHeight="1">
      <c r="D19" s="164"/>
      <c r="E19" s="104"/>
      <c r="F19" s="14"/>
      <c r="G19" s="108" t="s">
        <v>33</v>
      </c>
      <c r="H19" s="82">
        <v>0</v>
      </c>
      <c r="I19" s="14"/>
      <c r="K19" s="14"/>
      <c r="L19" s="14"/>
      <c r="M19" s="14"/>
      <c r="N19" s="14"/>
      <c r="O19" s="99"/>
      <c r="P19" s="7"/>
      <c r="Q19" s="18"/>
      <c r="R19" s="16"/>
    </row>
    <row r="20" spans="1:21" ht="18" customHeight="1">
      <c r="D20" s="164"/>
      <c r="E20" s="104"/>
      <c r="F20" s="14"/>
      <c r="G20" s="14" t="s">
        <v>34</v>
      </c>
      <c r="H20" s="26">
        <v>0</v>
      </c>
      <c r="I20" s="14"/>
      <c r="K20" s="14"/>
      <c r="L20" s="14"/>
      <c r="M20" s="14"/>
      <c r="O20" s="18"/>
      <c r="P20" s="18"/>
      <c r="Q20" s="18"/>
      <c r="R20" s="7"/>
    </row>
    <row r="21" spans="1:21" ht="18" hidden="1" customHeight="1">
      <c r="D21" s="149"/>
      <c r="E21" s="148"/>
      <c r="F21" s="14"/>
      <c r="G21" s="113" t="s">
        <v>44</v>
      </c>
      <c r="H21" s="114">
        <f>SUM(H14:H20)/COUNTA(H14:H20)</f>
        <v>0</v>
      </c>
      <c r="I21" s="14"/>
      <c r="K21" s="14"/>
      <c r="L21" s="14"/>
      <c r="M21" s="14"/>
      <c r="N21" s="14"/>
      <c r="O21" s="99"/>
      <c r="P21" s="7"/>
      <c r="Q21" s="18"/>
      <c r="R21" s="25"/>
    </row>
    <row r="22" spans="1:21" ht="18" customHeight="1">
      <c r="D22" s="149"/>
      <c r="E22" s="148"/>
      <c r="F22" s="14"/>
      <c r="G22" s="14"/>
      <c r="H22" s="3"/>
      <c r="I22" s="14"/>
      <c r="K22" s="14"/>
      <c r="L22" s="102" t="s">
        <v>51</v>
      </c>
      <c r="N22" s="102" t="s">
        <v>111</v>
      </c>
      <c r="O22" s="7"/>
      <c r="P22" s="5"/>
      <c r="Q22" s="18"/>
      <c r="R22" s="16"/>
    </row>
    <row r="23" spans="1:21" ht="18" customHeight="1">
      <c r="D23" s="164" t="s">
        <v>11</v>
      </c>
      <c r="E23" s="104"/>
      <c r="F23" s="14"/>
      <c r="G23" s="106" t="s">
        <v>15</v>
      </c>
      <c r="H23" s="80">
        <v>0</v>
      </c>
      <c r="I23" s="14"/>
      <c r="K23" s="14"/>
      <c r="L23" s="14"/>
      <c r="M23" s="102"/>
      <c r="N23" s="37"/>
      <c r="O23" s="48"/>
      <c r="P23" s="27">
        <v>0</v>
      </c>
      <c r="Q23" s="107"/>
      <c r="R23" s="38">
        <f>P23</f>
        <v>0</v>
      </c>
    </row>
    <row r="24" spans="1:21" ht="18" customHeight="1">
      <c r="D24" s="164"/>
      <c r="E24" s="104"/>
      <c r="F24" s="14"/>
      <c r="G24" s="108" t="s">
        <v>16</v>
      </c>
      <c r="H24" s="26">
        <v>0</v>
      </c>
      <c r="I24" s="14"/>
      <c r="K24" s="14"/>
    </row>
    <row r="25" spans="1:21" ht="18" customHeight="1">
      <c r="D25" s="164"/>
      <c r="E25" s="104"/>
      <c r="F25" s="14"/>
      <c r="G25" s="109" t="s">
        <v>17</v>
      </c>
      <c r="H25" s="83">
        <v>0</v>
      </c>
      <c r="I25" s="14"/>
      <c r="K25" s="14"/>
      <c r="L25" s="14"/>
      <c r="M25" s="40"/>
      <c r="N25" s="118"/>
      <c r="O25" s="46"/>
      <c r="P25" s="46"/>
      <c r="Q25" s="51"/>
      <c r="R25" s="46"/>
    </row>
    <row r="26" spans="1:21" ht="19.5" hidden="1" customHeight="1">
      <c r="D26" s="119"/>
      <c r="E26" s="148"/>
      <c r="G26" s="113" t="s">
        <v>44</v>
      </c>
      <c r="H26" s="114">
        <f>SUM(H23:H25)/COUNTA(H23:H25)</f>
        <v>0</v>
      </c>
      <c r="K26" s="14"/>
      <c r="L26" s="14"/>
      <c r="M26" s="12"/>
      <c r="N26" s="12"/>
      <c r="O26" s="12"/>
      <c r="P26" s="120"/>
      <c r="R26" s="151"/>
    </row>
    <row r="27" spans="1:21" ht="18" customHeight="1">
      <c r="D27" s="149"/>
      <c r="E27" s="148"/>
      <c r="F27" s="14"/>
      <c r="G27" s="14"/>
      <c r="H27" s="7"/>
      <c r="K27" s="14"/>
      <c r="L27" s="14"/>
      <c r="M27" s="12"/>
      <c r="N27" s="121"/>
      <c r="O27" s="121"/>
      <c r="P27" s="122"/>
      <c r="Q27" s="123"/>
      <c r="R27" s="39">
        <f>SUM(R9:R23)</f>
        <v>0</v>
      </c>
    </row>
    <row r="28" spans="1:21" ht="18" customHeight="1">
      <c r="D28" s="165" t="s">
        <v>122</v>
      </c>
      <c r="E28" s="124"/>
      <c r="F28" s="125"/>
      <c r="G28" s="106" t="s">
        <v>35</v>
      </c>
      <c r="H28" s="27">
        <v>0</v>
      </c>
      <c r="I28" s="14"/>
      <c r="J28" s="14"/>
      <c r="K28" s="14"/>
      <c r="L28" s="14"/>
      <c r="M28" s="40"/>
      <c r="N28" s="40"/>
      <c r="O28" s="12"/>
      <c r="P28" s="120"/>
      <c r="Q28" s="151"/>
      <c r="R28" s="14"/>
      <c r="S28" s="14"/>
      <c r="T28" s="126" t="s">
        <v>9</v>
      </c>
      <c r="U28" s="127">
        <f>H12</f>
        <v>0</v>
      </c>
    </row>
    <row r="29" spans="1:21" ht="18" customHeight="1">
      <c r="D29" s="165"/>
      <c r="E29" s="124"/>
      <c r="F29" s="125"/>
      <c r="G29" s="108" t="s">
        <v>4</v>
      </c>
      <c r="H29" s="84">
        <v>0</v>
      </c>
      <c r="I29" s="14"/>
      <c r="J29" s="14"/>
      <c r="L29" s="14"/>
      <c r="M29" s="12"/>
      <c r="N29" s="12"/>
      <c r="O29" s="12"/>
      <c r="P29" s="12"/>
      <c r="Q29" s="12"/>
      <c r="R29" s="14"/>
      <c r="T29" s="126" t="s">
        <v>10</v>
      </c>
      <c r="U29" s="127">
        <f>H21</f>
        <v>0</v>
      </c>
    </row>
    <row r="30" spans="1:21" ht="18" customHeight="1">
      <c r="D30" s="165"/>
      <c r="E30" s="124"/>
      <c r="F30" s="125"/>
      <c r="G30" s="108" t="s">
        <v>5</v>
      </c>
      <c r="H30" s="26">
        <v>0</v>
      </c>
      <c r="I30" s="14"/>
      <c r="L30" s="14"/>
      <c r="M30" s="40"/>
      <c r="N30" s="40"/>
      <c r="O30" s="12"/>
      <c r="P30" s="120"/>
      <c r="Q30" s="151"/>
      <c r="R30" s="14"/>
      <c r="T30" s="126" t="s">
        <v>11</v>
      </c>
      <c r="U30" s="127">
        <f>H26</f>
        <v>0</v>
      </c>
    </row>
    <row r="31" spans="1:21" ht="18" customHeight="1">
      <c r="D31" s="165"/>
      <c r="E31" s="124"/>
      <c r="F31" s="125"/>
      <c r="G31" s="128" t="s">
        <v>109</v>
      </c>
      <c r="H31" s="82">
        <v>0</v>
      </c>
      <c r="I31" s="14"/>
      <c r="L31" s="14"/>
      <c r="M31" s="12"/>
      <c r="N31" s="12"/>
      <c r="O31" s="12"/>
      <c r="P31" s="12"/>
      <c r="Q31" s="12"/>
      <c r="R31" s="14"/>
      <c r="T31" s="126" t="s">
        <v>112</v>
      </c>
      <c r="U31" s="127">
        <f>H35</f>
        <v>0</v>
      </c>
    </row>
    <row r="32" spans="1:21" ht="21.75" customHeight="1">
      <c r="D32" s="165"/>
      <c r="E32" s="124"/>
      <c r="F32" s="14"/>
      <c r="G32" s="14" t="s">
        <v>21</v>
      </c>
      <c r="H32" s="20">
        <v>0</v>
      </c>
      <c r="I32" s="14"/>
      <c r="L32" s="14"/>
      <c r="M32" s="40"/>
      <c r="N32" s="40"/>
      <c r="O32" s="12"/>
      <c r="P32" s="120"/>
      <c r="Q32" s="151"/>
      <c r="R32" s="14"/>
      <c r="T32" s="126" t="s">
        <v>18</v>
      </c>
      <c r="U32" s="126">
        <f>H42</f>
        <v>0</v>
      </c>
    </row>
    <row r="33" spans="4:21" ht="18" customHeight="1">
      <c r="D33" s="165"/>
      <c r="E33" s="124"/>
      <c r="F33" s="14"/>
      <c r="G33" s="109" t="s">
        <v>20</v>
      </c>
      <c r="H33" s="83">
        <v>0</v>
      </c>
      <c r="I33" s="14"/>
      <c r="L33" s="14"/>
      <c r="M33" s="12"/>
      <c r="N33" s="12"/>
      <c r="O33" s="12"/>
      <c r="P33" s="12"/>
      <c r="Q33" s="151"/>
      <c r="R33" s="14"/>
      <c r="T33" s="126" t="s">
        <v>23</v>
      </c>
      <c r="U33" s="126">
        <f>H45</f>
        <v>0</v>
      </c>
    </row>
    <row r="34" spans="4:21" ht="18" customHeight="1">
      <c r="D34" s="165"/>
      <c r="E34" s="124"/>
      <c r="F34" s="125"/>
      <c r="G34" s="109" t="s">
        <v>22</v>
      </c>
      <c r="H34" s="32">
        <v>0</v>
      </c>
      <c r="I34" s="14"/>
      <c r="L34" s="14"/>
      <c r="M34" s="40"/>
      <c r="N34" s="40"/>
      <c r="O34" s="12"/>
      <c r="P34" s="120"/>
      <c r="Q34" s="151"/>
      <c r="R34" s="14"/>
      <c r="T34" s="126" t="s">
        <v>88</v>
      </c>
      <c r="U34" s="126">
        <f>H50</f>
        <v>0</v>
      </c>
    </row>
    <row r="35" spans="4:21" ht="18" hidden="1" customHeight="1">
      <c r="D35" s="150"/>
      <c r="E35" s="147"/>
      <c r="G35" s="131" t="s">
        <v>44</v>
      </c>
      <c r="H35" s="114">
        <f>SUM(H28:H34)/COUNTA(H28:H34)</f>
        <v>0</v>
      </c>
      <c r="L35" s="14"/>
      <c r="M35" s="12"/>
      <c r="N35" s="12"/>
      <c r="O35" s="12"/>
      <c r="P35" s="12"/>
      <c r="Q35" s="151"/>
      <c r="R35" s="14"/>
    </row>
    <row r="36" spans="4:21" ht="18" customHeight="1">
      <c r="D36" s="150"/>
      <c r="E36" s="147"/>
      <c r="G36" s="14"/>
      <c r="H36" s="3"/>
      <c r="L36" s="14"/>
      <c r="M36" s="12"/>
      <c r="N36" s="12"/>
      <c r="O36" s="12"/>
      <c r="P36" s="120"/>
      <c r="Q36" s="151"/>
      <c r="R36" s="14"/>
    </row>
    <row r="37" spans="4:21" ht="18" customHeight="1">
      <c r="D37" s="164" t="s">
        <v>18</v>
      </c>
      <c r="E37" s="104"/>
      <c r="F37" s="125"/>
      <c r="G37" s="106" t="s">
        <v>36</v>
      </c>
      <c r="H37" s="80">
        <v>0</v>
      </c>
      <c r="L37" s="14"/>
      <c r="M37" s="14"/>
      <c r="N37" s="14"/>
      <c r="O37" s="14"/>
      <c r="P37" s="132"/>
      <c r="Q37" s="11"/>
      <c r="R37" s="14"/>
    </row>
    <row r="38" spans="4:21" ht="18" customHeight="1">
      <c r="D38" s="164"/>
      <c r="E38" s="104"/>
      <c r="F38" s="125"/>
      <c r="G38" s="108" t="s">
        <v>37</v>
      </c>
      <c r="H38" s="26">
        <v>0</v>
      </c>
      <c r="I38" s="14"/>
      <c r="L38" s="14"/>
      <c r="M38" s="14"/>
      <c r="N38" s="14"/>
      <c r="O38" s="14"/>
      <c r="P38" s="14"/>
      <c r="Q38" s="14"/>
      <c r="R38" s="14"/>
    </row>
    <row r="39" spans="4:21" ht="18" customHeight="1">
      <c r="D39" s="164"/>
      <c r="E39" s="104"/>
      <c r="F39" s="125"/>
      <c r="G39" s="14" t="s">
        <v>38</v>
      </c>
      <c r="H39" s="81">
        <v>0</v>
      </c>
      <c r="L39" s="14"/>
      <c r="M39" s="14"/>
      <c r="N39" s="14"/>
      <c r="O39" s="14"/>
      <c r="P39" s="14"/>
      <c r="Q39" s="14"/>
      <c r="R39" s="14"/>
    </row>
    <row r="40" spans="4:21" ht="18" customHeight="1">
      <c r="D40" s="164"/>
      <c r="E40" s="104"/>
      <c r="F40" s="125"/>
      <c r="G40" s="108" t="s">
        <v>19</v>
      </c>
      <c r="H40" s="32">
        <v>0</v>
      </c>
      <c r="I40" s="14"/>
      <c r="L40" s="14"/>
      <c r="M40" s="14"/>
      <c r="N40" s="14"/>
      <c r="O40" s="14"/>
      <c r="P40" s="120"/>
      <c r="Q40" s="151"/>
      <c r="R40" s="14"/>
    </row>
    <row r="41" spans="4:21" ht="18" customHeight="1">
      <c r="D41" s="164"/>
      <c r="E41" s="104"/>
      <c r="F41" s="14"/>
      <c r="G41" s="109" t="s">
        <v>39</v>
      </c>
      <c r="H41" s="81">
        <v>0</v>
      </c>
      <c r="I41" s="14"/>
      <c r="L41" s="14"/>
      <c r="M41" s="14"/>
      <c r="N41" s="14"/>
      <c r="O41" s="14"/>
      <c r="P41" s="12"/>
      <c r="Q41" s="151"/>
      <c r="R41" s="14"/>
      <c r="S41" s="14"/>
    </row>
    <row r="42" spans="4:21" ht="18" hidden="1" customHeight="1">
      <c r="D42" s="149"/>
      <c r="E42" s="148"/>
      <c r="G42" s="113" t="s">
        <v>44</v>
      </c>
      <c r="H42" s="133">
        <f>SUM(H37:H41)/COUNTA(H37:H41)</f>
        <v>0</v>
      </c>
      <c r="I42" s="14"/>
      <c r="L42" s="14"/>
      <c r="M42" s="14"/>
      <c r="N42" s="14"/>
      <c r="O42" s="14"/>
      <c r="P42" s="120"/>
      <c r="Q42" s="151"/>
      <c r="R42" s="14"/>
      <c r="S42" s="14"/>
    </row>
    <row r="43" spans="4:21" ht="17.25" customHeight="1">
      <c r="D43" s="149"/>
      <c r="E43" s="148"/>
      <c r="G43" s="14"/>
      <c r="H43" s="8"/>
      <c r="I43" s="14"/>
      <c r="L43" s="14"/>
      <c r="M43" s="14"/>
      <c r="N43" s="14"/>
      <c r="O43" s="14"/>
      <c r="P43" s="151"/>
      <c r="Q43" s="151"/>
      <c r="R43" s="14"/>
      <c r="S43" s="14"/>
    </row>
    <row r="44" spans="4:21" ht="17.25" customHeight="1">
      <c r="D44" s="149" t="s">
        <v>23</v>
      </c>
      <c r="E44" s="104"/>
      <c r="F44" s="125"/>
      <c r="G44" s="14" t="s">
        <v>24</v>
      </c>
      <c r="H44" s="20">
        <v>0</v>
      </c>
      <c r="I44" s="14"/>
      <c r="L44" s="14"/>
      <c r="M44" s="14"/>
      <c r="N44" s="14"/>
      <c r="O44" s="14"/>
      <c r="P44" s="12"/>
      <c r="Q44" s="151"/>
      <c r="R44" s="14"/>
      <c r="S44" s="14"/>
    </row>
    <row r="45" spans="4:21" ht="18" hidden="1" customHeight="1">
      <c r="D45" s="149"/>
      <c r="E45" s="134"/>
      <c r="G45" s="113" t="s">
        <v>44</v>
      </c>
      <c r="H45" s="135">
        <f>SUM(H44)/COUNTA(H44)</f>
        <v>0</v>
      </c>
      <c r="I45" s="14"/>
      <c r="L45" s="14"/>
      <c r="M45" s="14"/>
      <c r="N45" s="14"/>
      <c r="O45" s="14"/>
      <c r="P45" s="12"/>
      <c r="Q45" s="12"/>
      <c r="R45" s="14"/>
      <c r="S45" s="14"/>
    </row>
    <row r="46" spans="4:21" ht="18" customHeight="1">
      <c r="D46" s="149"/>
      <c r="E46" s="148"/>
      <c r="G46" s="14"/>
      <c r="H46" s="14"/>
      <c r="L46" s="14"/>
      <c r="M46" s="14"/>
      <c r="N46" s="14"/>
      <c r="O46" s="14"/>
      <c r="P46" s="12"/>
      <c r="Q46" s="12"/>
      <c r="R46" s="14"/>
      <c r="S46" s="14"/>
    </row>
    <row r="47" spans="4:21" ht="18" customHeight="1">
      <c r="D47" s="164" t="s">
        <v>88</v>
      </c>
      <c r="E47" s="104"/>
      <c r="F47" s="125"/>
      <c r="G47" s="106" t="s">
        <v>89</v>
      </c>
      <c r="H47" s="80">
        <v>0</v>
      </c>
      <c r="L47" s="14"/>
      <c r="M47" s="14"/>
      <c r="N47" s="14"/>
      <c r="O47" s="14"/>
      <c r="P47" s="12"/>
      <c r="Q47" s="12"/>
      <c r="R47" s="14"/>
      <c r="S47" s="14"/>
    </row>
    <row r="48" spans="4:21" ht="18" customHeight="1">
      <c r="D48" s="164"/>
      <c r="E48" s="104"/>
      <c r="F48" s="125"/>
      <c r="G48" s="108" t="s">
        <v>90</v>
      </c>
      <c r="H48" s="26">
        <v>0</v>
      </c>
      <c r="I48" s="14"/>
      <c r="L48" s="14"/>
      <c r="M48" s="14"/>
      <c r="N48" s="14"/>
      <c r="O48" s="14"/>
      <c r="P48" s="151"/>
      <c r="Q48" s="151"/>
      <c r="R48" s="14"/>
      <c r="S48" s="14"/>
    </row>
    <row r="49" spans="4:21" ht="18" customHeight="1">
      <c r="D49" s="164"/>
      <c r="E49" s="104"/>
      <c r="F49" s="125"/>
      <c r="G49" s="14" t="s">
        <v>91</v>
      </c>
      <c r="H49" s="81">
        <v>0</v>
      </c>
      <c r="I49" s="14"/>
      <c r="L49" s="14"/>
      <c r="M49" s="102"/>
      <c r="N49" s="14"/>
      <c r="O49" s="14"/>
      <c r="P49" s="120"/>
      <c r="Q49" s="151"/>
      <c r="R49" s="14"/>
      <c r="S49" s="14"/>
    </row>
    <row r="50" spans="4:21" ht="18" hidden="1" customHeight="1">
      <c r="F50" s="136"/>
      <c r="G50" s="137" t="s">
        <v>44</v>
      </c>
      <c r="H50" s="138">
        <f>SUM(H47:H49)/COUNTA(H47:H49)</f>
        <v>0</v>
      </c>
      <c r="L50" s="14"/>
      <c r="M50" s="102"/>
      <c r="N50" s="102"/>
      <c r="O50" s="14"/>
      <c r="P50" s="132"/>
      <c r="Q50" s="151"/>
      <c r="R50" s="14"/>
      <c r="S50" s="14"/>
    </row>
    <row r="51" spans="4:21" ht="18" customHeight="1">
      <c r="G51" s="14"/>
      <c r="H51" s="14"/>
      <c r="L51" s="14"/>
      <c r="M51" s="102"/>
      <c r="N51" s="102"/>
      <c r="O51" s="14"/>
      <c r="P51" s="132"/>
      <c r="Q51" s="151"/>
      <c r="R51" s="14"/>
      <c r="S51" s="14"/>
    </row>
    <row r="52" spans="4:21" ht="18" customHeight="1">
      <c r="E52" s="14"/>
      <c r="F52" s="40"/>
      <c r="I52" s="14"/>
      <c r="L52" s="14"/>
      <c r="M52" s="14"/>
      <c r="N52" s="14"/>
      <c r="O52" s="14"/>
      <c r="P52" s="12"/>
      <c r="Q52" s="12"/>
      <c r="R52" s="14"/>
      <c r="S52" s="14"/>
    </row>
    <row r="53" spans="4:21" ht="20.25" customHeight="1">
      <c r="G53" s="139" t="s">
        <v>93</v>
      </c>
      <c r="H53" s="22">
        <f>SUM(H45,H42,H35,H26,H21,H12,H50)/COUNTA(H45,H42,H35,H26,H21,H12,H50)</f>
        <v>0</v>
      </c>
      <c r="L53" s="14"/>
      <c r="M53" s="14"/>
      <c r="N53" s="14"/>
      <c r="O53" s="14"/>
      <c r="P53" s="132"/>
      <c r="Q53" s="151"/>
      <c r="R53" s="14"/>
      <c r="S53" s="14"/>
    </row>
    <row r="54" spans="4:21" ht="18" customHeight="1">
      <c r="G54" s="14"/>
      <c r="L54" s="14"/>
      <c r="M54" s="14"/>
      <c r="N54" s="14"/>
      <c r="O54" s="14"/>
      <c r="P54" s="151"/>
      <c r="Q54" s="151"/>
      <c r="R54" s="14"/>
      <c r="S54" s="14"/>
    </row>
    <row r="55" spans="4:21" ht="18" customHeight="1">
      <c r="L55" s="14"/>
      <c r="M55" s="14"/>
      <c r="N55" s="14"/>
      <c r="O55" s="14"/>
      <c r="P55" s="12"/>
      <c r="Q55" s="12"/>
      <c r="R55" s="14"/>
      <c r="S55" s="14"/>
    </row>
    <row r="56" spans="4:21" ht="30" customHeight="1">
      <c r="D56" s="167" t="s">
        <v>124</v>
      </c>
      <c r="E56" s="167"/>
      <c r="F56" s="167"/>
      <c r="G56" s="167"/>
      <c r="H56" s="167"/>
      <c r="L56" s="14"/>
      <c r="M56" s="14"/>
      <c r="N56" s="14"/>
      <c r="O56" s="14"/>
      <c r="P56" s="132"/>
      <c r="Q56" s="151"/>
      <c r="R56" s="14"/>
      <c r="S56" s="14"/>
    </row>
    <row r="57" spans="4:21" ht="15">
      <c r="I57" s="14"/>
      <c r="L57" s="14"/>
      <c r="M57" s="14"/>
      <c r="N57" s="14"/>
      <c r="O57" s="14"/>
      <c r="P57" s="120"/>
      <c r="Q57" s="151"/>
      <c r="R57" s="14"/>
      <c r="S57" s="14"/>
    </row>
    <row r="58" spans="4:21" ht="19.5" customHeight="1">
      <c r="D58" s="140" t="s">
        <v>42</v>
      </c>
      <c r="F58" s="14"/>
      <c r="G58" s="103" t="s">
        <v>43</v>
      </c>
      <c r="H58" s="103" t="s">
        <v>41</v>
      </c>
      <c r="L58" s="14"/>
      <c r="M58" s="14"/>
      <c r="N58" s="14"/>
      <c r="O58" s="14"/>
      <c r="P58" s="132"/>
      <c r="Q58" s="151"/>
      <c r="R58" s="14"/>
      <c r="S58" s="14"/>
    </row>
    <row r="59" spans="4:21" ht="17.100000000000001" customHeight="1">
      <c r="D59" s="14"/>
      <c r="F59" s="103"/>
      <c r="G59" s="103"/>
      <c r="H59" s="103"/>
      <c r="L59" s="14"/>
      <c r="M59" s="14"/>
      <c r="N59" s="14"/>
      <c r="O59" s="14"/>
      <c r="P59" s="120"/>
      <c r="Q59" s="151"/>
      <c r="R59" s="14"/>
      <c r="S59" s="14"/>
      <c r="T59" s="14"/>
      <c r="U59" s="14"/>
    </row>
    <row r="60" spans="4:21" ht="17.100000000000001" customHeight="1">
      <c r="D60" s="162" t="s">
        <v>12</v>
      </c>
      <c r="E60" s="141"/>
      <c r="F60" s="14"/>
      <c r="G60" s="106" t="s">
        <v>25</v>
      </c>
      <c r="H60" s="80">
        <v>0</v>
      </c>
      <c r="I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4:21" ht="17.100000000000001" customHeight="1">
      <c r="D61" s="162"/>
      <c r="E61" s="141"/>
      <c r="F61" s="14"/>
      <c r="G61" s="108" t="s">
        <v>26</v>
      </c>
      <c r="H61" s="26">
        <v>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4:21" ht="17.100000000000001" customHeight="1">
      <c r="D62" s="162"/>
      <c r="E62" s="141"/>
      <c r="F62" s="14"/>
      <c r="G62" s="108" t="s">
        <v>65</v>
      </c>
      <c r="H62" s="81">
        <v>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4:21" ht="17.100000000000001" customHeight="1">
      <c r="D63" s="162"/>
      <c r="E63" s="141"/>
      <c r="F63" s="14"/>
      <c r="G63" s="14" t="s">
        <v>66</v>
      </c>
      <c r="H63" s="32">
        <v>0</v>
      </c>
      <c r="L63" s="14"/>
      <c r="M63" s="14"/>
      <c r="N63" s="14"/>
      <c r="O63" s="14"/>
      <c r="P63" s="14"/>
      <c r="Q63" s="14"/>
      <c r="R63" s="14"/>
    </row>
    <row r="64" spans="4:21" ht="17.100000000000001" customHeight="1">
      <c r="D64" s="14"/>
      <c r="F64" s="7"/>
      <c r="G64" s="14"/>
      <c r="H64" s="7"/>
      <c r="L64" s="14"/>
      <c r="M64" s="14"/>
      <c r="N64" s="14"/>
      <c r="O64" s="14"/>
      <c r="P64" s="14"/>
      <c r="Q64" s="14"/>
      <c r="R64" s="14"/>
    </row>
    <row r="65" spans="4:21" ht="17.100000000000001" customHeight="1">
      <c r="D65" s="161" t="s">
        <v>13</v>
      </c>
      <c r="E65" s="141"/>
      <c r="F65" s="14"/>
      <c r="G65" s="106" t="s">
        <v>27</v>
      </c>
      <c r="H65" s="80">
        <v>0</v>
      </c>
      <c r="L65" s="14"/>
      <c r="M65" s="14"/>
      <c r="N65" s="14"/>
      <c r="O65" s="14"/>
      <c r="P65" s="14"/>
      <c r="Q65" s="14"/>
      <c r="R65" s="14"/>
    </row>
    <row r="66" spans="4:21" ht="17.100000000000001" customHeight="1">
      <c r="D66" s="161"/>
      <c r="E66" s="141"/>
      <c r="F66" s="14"/>
      <c r="G66" s="108" t="s">
        <v>120</v>
      </c>
      <c r="H66" s="26">
        <v>0</v>
      </c>
      <c r="L66" s="14"/>
      <c r="M66" s="14"/>
      <c r="N66" s="14"/>
      <c r="O66" s="14"/>
      <c r="P66" s="14"/>
      <c r="Q66" s="14"/>
      <c r="R66" s="14"/>
    </row>
    <row r="67" spans="4:21" ht="17.100000000000001" customHeight="1">
      <c r="D67" s="161"/>
      <c r="E67" s="141"/>
      <c r="F67" s="14"/>
      <c r="G67" s="108" t="s">
        <v>6</v>
      </c>
      <c r="H67" s="81">
        <v>0</v>
      </c>
      <c r="L67" s="14"/>
      <c r="M67" s="14"/>
      <c r="N67" s="14"/>
      <c r="O67" s="14"/>
      <c r="P67" s="14"/>
      <c r="Q67" s="14"/>
      <c r="R67" s="14"/>
    </row>
    <row r="68" spans="4:21" ht="17.100000000000001" customHeight="1">
      <c r="D68" s="161"/>
      <c r="E68" s="141"/>
      <c r="F68" s="14"/>
      <c r="G68" s="14" t="s">
        <v>7</v>
      </c>
      <c r="H68" s="32">
        <v>0</v>
      </c>
      <c r="L68" s="14"/>
      <c r="M68" s="14"/>
      <c r="N68" s="14"/>
      <c r="O68" s="14"/>
      <c r="P68" s="14"/>
      <c r="Q68" s="14"/>
      <c r="R68" s="14"/>
    </row>
    <row r="69" spans="4:21" ht="17.100000000000001" customHeight="1">
      <c r="D69" s="14"/>
      <c r="F69" s="7"/>
      <c r="G69" s="14"/>
      <c r="H69" s="7"/>
      <c r="L69" s="14"/>
      <c r="M69" s="14"/>
      <c r="N69" s="14"/>
      <c r="O69" s="14"/>
      <c r="P69" s="14"/>
      <c r="Q69" s="14"/>
      <c r="R69" s="14"/>
    </row>
    <row r="70" spans="4:21" ht="17.100000000000001" customHeight="1">
      <c r="D70" s="161" t="s">
        <v>14</v>
      </c>
      <c r="E70" s="141"/>
      <c r="F70" s="14"/>
      <c r="G70" s="106" t="s">
        <v>110</v>
      </c>
      <c r="H70" s="80">
        <v>0</v>
      </c>
      <c r="L70" s="14"/>
      <c r="M70" s="102"/>
      <c r="N70" s="102"/>
      <c r="O70" s="102"/>
      <c r="P70" s="14"/>
      <c r="Q70" s="14"/>
      <c r="R70" s="14"/>
    </row>
    <row r="71" spans="4:21" ht="17.100000000000001" customHeight="1">
      <c r="D71" s="161"/>
      <c r="E71" s="141"/>
      <c r="F71" s="14"/>
      <c r="G71" s="14" t="s">
        <v>8</v>
      </c>
      <c r="H71" s="32">
        <v>0</v>
      </c>
      <c r="L71" s="14"/>
      <c r="M71" s="14"/>
      <c r="N71" s="14"/>
      <c r="O71" s="103"/>
      <c r="P71" s="14"/>
      <c r="Q71" s="14"/>
      <c r="R71" s="14"/>
    </row>
    <row r="72" spans="4:21" ht="17.100000000000001" customHeight="1">
      <c r="D72" s="14"/>
      <c r="F72" s="14"/>
      <c r="G72" s="14"/>
      <c r="H72" s="7"/>
      <c r="I72" s="14"/>
      <c r="K72" s="14"/>
      <c r="L72" s="14"/>
      <c r="M72" s="14"/>
      <c r="N72" s="14"/>
      <c r="O72" s="7"/>
      <c r="P72" s="14"/>
      <c r="Q72" s="142"/>
      <c r="R72" s="14"/>
      <c r="S72" s="14"/>
      <c r="T72" s="14"/>
      <c r="U72" s="14"/>
    </row>
    <row r="73" spans="4:21" ht="17.100000000000001" customHeight="1">
      <c r="G73" s="143"/>
      <c r="H73" s="143"/>
      <c r="K73" s="14"/>
      <c r="L73" s="14"/>
      <c r="M73" s="14"/>
      <c r="N73" s="14"/>
      <c r="O73" s="14"/>
      <c r="P73" s="14"/>
      <c r="Q73" s="144"/>
      <c r="R73" s="14"/>
      <c r="S73" s="14"/>
      <c r="T73" s="14"/>
      <c r="U73" s="14"/>
    </row>
    <row r="74" spans="4:21" ht="17.100000000000001" customHeight="1">
      <c r="D74" s="14"/>
      <c r="F74" s="14"/>
      <c r="G74" s="50" t="s">
        <v>94</v>
      </c>
      <c r="H74" s="28">
        <f>SUM(H60:H63,H65:H68,H70:H71)/COUNTA(H60:H63,H65:H68,H70:H71)</f>
        <v>0</v>
      </c>
      <c r="K74" s="14"/>
      <c r="L74" s="14"/>
      <c r="M74" s="14"/>
      <c r="N74" s="14"/>
      <c r="O74" s="14"/>
      <c r="P74" s="160"/>
      <c r="Q74" s="160"/>
      <c r="R74" s="145"/>
      <c r="S74" s="14"/>
      <c r="T74" s="14"/>
      <c r="U74" s="14"/>
    </row>
    <row r="75" spans="4:21"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4:21"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4:21"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</sheetData>
  <sheetProtection algorithmName="SHA-512" hashValue="9t7RldzgW18SJySXPiUtOh2sGQNo4X69zhV+3RjWyKSt0h9O7chgGsf6n4j5Q1CA6uhThZ3siLCy+lCpxbillw==" saltValue="AOLS0bIPLfr2QVNthZxBGw==" spinCount="100000" sheet="1" objects="1" scenarios="1"/>
  <mergeCells count="16">
    <mergeCell ref="D60:D63"/>
    <mergeCell ref="D65:D68"/>
    <mergeCell ref="D70:D71"/>
    <mergeCell ref="P74:Q74"/>
    <mergeCell ref="D14:D20"/>
    <mergeCell ref="D23:D25"/>
    <mergeCell ref="D28:D34"/>
    <mergeCell ref="D37:D41"/>
    <mergeCell ref="D47:D49"/>
    <mergeCell ref="D56:H56"/>
    <mergeCell ref="D9:D11"/>
    <mergeCell ref="D3:H3"/>
    <mergeCell ref="L3:R3"/>
    <mergeCell ref="D5:E6"/>
    <mergeCell ref="G5:H5"/>
    <mergeCell ref="G6:H6"/>
  </mergeCells>
  <conditionalFormatting sqref="H53">
    <cfRule type="colorScale" priority="1">
      <colorScale>
        <cfvo type="num" val="0.24"/>
        <cfvo type="num" val="0.25"/>
        <color rgb="FFF8696B"/>
        <color rgb="FF63BE7B"/>
      </colorScale>
    </cfRule>
    <cfRule type="colorScale" priority="3">
      <colorScale>
        <cfvo type="num" val="0.28999999999999998"/>
        <cfvo type="num" val="0.3"/>
        <color rgb="FFF8696B"/>
        <color rgb="FF63BE7B"/>
      </colorScale>
    </cfRule>
  </conditionalFormatting>
  <conditionalFormatting sqref="H74">
    <cfRule type="colorScale" priority="2">
      <colorScale>
        <cfvo type="num" val="0.24"/>
        <cfvo type="num" val="0.25"/>
        <color rgb="FFF8696B"/>
        <color rgb="FF63BE7B"/>
      </colorScale>
    </cfRule>
  </conditionalFormatting>
  <dataValidations count="3">
    <dataValidation type="list" allowBlank="1" showInputMessage="1" showErrorMessage="1" sqref="H47:H50 H9:H45 H60:H71">
      <formula1>$A$16:$A$17</formula1>
    </dataValidation>
    <dataValidation type="list" allowBlank="1" showInputMessage="1" showErrorMessage="1" sqref="G5">
      <formula1>$A$6:$A$12</formula1>
    </dataValidation>
    <dataValidation type="list" allowBlank="1" showInputMessage="1" showErrorMessage="1" sqref="N23">
      <formula1>$A$6:$A$13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7"/>
  <sheetViews>
    <sheetView showGridLines="0" topLeftCell="A4" zoomScale="80" zoomScaleNormal="80" zoomScalePageLayoutView="110" workbookViewId="0">
      <pane xSplit="2" topLeftCell="C1" activePane="topRight" state="frozen"/>
      <selection activeCell="B1" sqref="B1"/>
      <selection pane="topRight" activeCell="H13" sqref="H13"/>
    </sheetView>
  </sheetViews>
  <sheetFormatPr defaultColWidth="9.140625" defaultRowHeight="14.25"/>
  <cols>
    <col min="1" max="1" width="9.28515625" style="13" hidden="1" customWidth="1"/>
    <col min="2" max="2" width="9.140625" style="14" customWidth="1"/>
    <col min="3" max="3" width="3.7109375" style="14" customWidth="1"/>
    <col min="4" max="4" width="18.85546875" style="13" customWidth="1"/>
    <col min="5" max="5" width="3.85546875" style="13" customWidth="1"/>
    <col min="6" max="6" width="1.85546875" style="13" customWidth="1"/>
    <col min="7" max="7" width="65.7109375" style="13" customWidth="1"/>
    <col min="8" max="8" width="7.85546875" style="13" customWidth="1"/>
    <col min="9" max="9" width="9.140625" style="13" customWidth="1"/>
    <col min="10" max="10" width="9.140625" style="13"/>
    <col min="11" max="11" width="10.28515625" style="13" customWidth="1"/>
    <col min="12" max="12" width="5.28515625" style="13" customWidth="1"/>
    <col min="13" max="13" width="3.28515625" style="13" customWidth="1"/>
    <col min="14" max="14" width="45.7109375" style="13" customWidth="1"/>
    <col min="15" max="16" width="11.85546875" style="13" customWidth="1"/>
    <col min="17" max="17" width="5.85546875" style="13" customWidth="1"/>
    <col min="18" max="18" width="11.85546875" style="13" customWidth="1"/>
    <col min="19" max="16384" width="9.140625" style="13"/>
  </cols>
  <sheetData>
    <row r="2" spans="1:18">
      <c r="A2" s="89" t="s">
        <v>45</v>
      </c>
      <c r="I2" s="14"/>
      <c r="J2" s="14"/>
    </row>
    <row r="3" spans="1:18" ht="30" customHeight="1">
      <c r="A3" s="90" t="s">
        <v>46</v>
      </c>
      <c r="D3" s="163" t="s">
        <v>81</v>
      </c>
      <c r="E3" s="163"/>
      <c r="F3" s="163"/>
      <c r="G3" s="163"/>
      <c r="H3" s="163"/>
      <c r="I3" s="91"/>
      <c r="J3" s="91"/>
      <c r="L3" s="166" t="s">
        <v>101</v>
      </c>
      <c r="M3" s="166"/>
      <c r="N3" s="166"/>
      <c r="O3" s="166"/>
      <c r="P3" s="166"/>
      <c r="Q3" s="166"/>
      <c r="R3" s="166"/>
    </row>
    <row r="4" spans="1:18" ht="18.75" customHeight="1">
      <c r="D4" s="92"/>
      <c r="E4" s="14"/>
      <c r="F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ht="30.75" customHeight="1">
      <c r="A5" s="93" t="s">
        <v>71</v>
      </c>
      <c r="D5" s="169" t="s">
        <v>123</v>
      </c>
      <c r="E5" s="169"/>
      <c r="F5" s="14"/>
      <c r="G5" s="168"/>
      <c r="H5" s="168"/>
      <c r="I5" s="14"/>
      <c r="J5" s="14"/>
      <c r="K5" s="14"/>
      <c r="L5" s="94"/>
      <c r="M5" s="14"/>
      <c r="N5" s="95"/>
      <c r="O5" s="96" t="s">
        <v>72</v>
      </c>
      <c r="P5" s="97" t="s">
        <v>118</v>
      </c>
      <c r="R5" s="97" t="s">
        <v>119</v>
      </c>
    </row>
    <row r="6" spans="1:18" ht="18" customHeight="1">
      <c r="A6" s="98" t="s">
        <v>67</v>
      </c>
      <c r="D6" s="169"/>
      <c r="E6" s="169"/>
      <c r="F6" s="14"/>
      <c r="G6" s="159"/>
      <c r="H6" s="159"/>
      <c r="I6" s="14"/>
      <c r="J6" s="14"/>
      <c r="K6" s="14"/>
      <c r="N6" s="14"/>
      <c r="O6" s="14"/>
      <c r="P6" s="99"/>
      <c r="R6" s="14"/>
    </row>
    <row r="7" spans="1:18" ht="36.75" customHeight="1">
      <c r="A7" s="98" t="s">
        <v>68</v>
      </c>
      <c r="D7" s="100" t="s">
        <v>40</v>
      </c>
      <c r="E7" s="100"/>
      <c r="F7" s="152"/>
      <c r="G7" s="101" t="s">
        <v>0</v>
      </c>
      <c r="H7" s="101" t="s">
        <v>41</v>
      </c>
      <c r="I7" s="153"/>
      <c r="J7" s="6"/>
      <c r="K7" s="153"/>
      <c r="L7" s="154" t="s">
        <v>47</v>
      </c>
      <c r="M7" s="6"/>
      <c r="N7" s="154" t="s">
        <v>48</v>
      </c>
    </row>
    <row r="8" spans="1:18" ht="18.75" customHeight="1">
      <c r="A8" s="98" t="s">
        <v>69</v>
      </c>
      <c r="D8" s="103"/>
      <c r="E8" s="103"/>
      <c r="F8" s="14"/>
      <c r="G8" s="103"/>
      <c r="H8" s="103"/>
      <c r="I8" s="14"/>
      <c r="K8" s="14"/>
    </row>
    <row r="9" spans="1:18" ht="19.5" customHeight="1">
      <c r="A9" s="98" t="s">
        <v>70</v>
      </c>
      <c r="D9" s="164" t="s">
        <v>9</v>
      </c>
      <c r="E9" s="104"/>
      <c r="F9" s="14"/>
      <c r="G9" s="105" t="s">
        <v>1</v>
      </c>
      <c r="H9" s="80">
        <v>0</v>
      </c>
      <c r="I9" s="14"/>
      <c r="K9" s="14"/>
      <c r="L9" s="14"/>
      <c r="M9" s="14"/>
      <c r="N9" s="106" t="s">
        <v>49</v>
      </c>
      <c r="O9" s="107"/>
      <c r="P9" s="80">
        <v>0</v>
      </c>
      <c r="Q9" s="107"/>
      <c r="R9" s="29">
        <f>P9</f>
        <v>0</v>
      </c>
    </row>
    <row r="10" spans="1:18" ht="18" customHeight="1">
      <c r="A10" s="98" t="s">
        <v>52</v>
      </c>
      <c r="D10" s="164"/>
      <c r="E10" s="104"/>
      <c r="F10" s="14"/>
      <c r="G10" s="108" t="s">
        <v>2</v>
      </c>
      <c r="H10" s="26">
        <v>0</v>
      </c>
      <c r="I10" s="14"/>
      <c r="K10" s="14"/>
      <c r="L10" s="14"/>
      <c r="M10" s="14"/>
      <c r="N10" s="14"/>
      <c r="O10" s="99"/>
      <c r="P10" s="7"/>
      <c r="Q10" s="18"/>
      <c r="R10" s="16"/>
    </row>
    <row r="11" spans="1:18" ht="18" customHeight="1">
      <c r="A11" s="98" t="s">
        <v>53</v>
      </c>
      <c r="D11" s="164"/>
      <c r="E11" s="104"/>
      <c r="F11" s="14"/>
      <c r="G11" s="109" t="s">
        <v>3</v>
      </c>
      <c r="H11" s="81">
        <v>0</v>
      </c>
      <c r="I11" s="14"/>
      <c r="K11" s="14"/>
      <c r="L11" s="14"/>
      <c r="M11" s="14"/>
      <c r="N11" s="110" t="s">
        <v>50</v>
      </c>
      <c r="O11" s="21">
        <v>0</v>
      </c>
      <c r="P11" s="111"/>
      <c r="Q11" s="18"/>
      <c r="R11" s="23">
        <f>$O$11*1.116</f>
        <v>0</v>
      </c>
    </row>
    <row r="12" spans="1:18" ht="25.5" hidden="1" customHeight="1">
      <c r="A12" s="98" t="s">
        <v>54</v>
      </c>
      <c r="D12" s="112"/>
      <c r="E12" s="7"/>
      <c r="F12" s="14"/>
      <c r="G12" s="113" t="s">
        <v>44</v>
      </c>
      <c r="H12" s="114">
        <f>SUM(H9:H11)/COUNTA(H9:H11)</f>
        <v>0</v>
      </c>
      <c r="I12" s="14"/>
      <c r="K12" s="14"/>
      <c r="L12" s="14"/>
      <c r="M12" s="14"/>
      <c r="N12" s="14"/>
      <c r="O12" s="99"/>
      <c r="P12" s="24"/>
      <c r="Q12" s="18"/>
      <c r="R12" s="25"/>
    </row>
    <row r="13" spans="1:18" ht="18" customHeight="1">
      <c r="A13" s="13" t="s">
        <v>116</v>
      </c>
      <c r="D13" s="112"/>
      <c r="E13" s="7"/>
      <c r="F13" s="14"/>
      <c r="G13" s="14"/>
      <c r="H13" s="3"/>
      <c r="I13" s="14"/>
      <c r="K13" s="14"/>
      <c r="L13" s="14"/>
      <c r="M13" s="14"/>
      <c r="N13" s="109"/>
      <c r="O13" s="115"/>
      <c r="P13" s="30"/>
      <c r="Q13" s="116"/>
      <c r="R13" s="31"/>
    </row>
    <row r="14" spans="1:18" ht="18" customHeight="1">
      <c r="D14" s="164" t="s">
        <v>10</v>
      </c>
      <c r="E14" s="104"/>
      <c r="F14" s="14"/>
      <c r="G14" s="106" t="s">
        <v>28</v>
      </c>
      <c r="H14" s="27">
        <v>0</v>
      </c>
      <c r="I14" s="14"/>
      <c r="K14" s="14"/>
      <c r="L14" s="14"/>
      <c r="M14" s="14"/>
      <c r="N14" s="106" t="s">
        <v>113</v>
      </c>
      <c r="O14" s="80">
        <v>0</v>
      </c>
      <c r="P14" s="107"/>
      <c r="Q14" s="107"/>
      <c r="R14" s="29">
        <f>$O$14*6.975</f>
        <v>0</v>
      </c>
    </row>
    <row r="15" spans="1:18" ht="19.5" customHeight="1">
      <c r="D15" s="164"/>
      <c r="E15" s="104"/>
      <c r="F15" s="14"/>
      <c r="G15" s="108" t="s">
        <v>29</v>
      </c>
      <c r="H15" s="82">
        <v>0</v>
      </c>
      <c r="I15" s="14"/>
      <c r="K15" s="14"/>
      <c r="L15" s="14"/>
      <c r="M15" s="14"/>
      <c r="N15" s="14"/>
      <c r="O15" s="99"/>
      <c r="P15" s="24"/>
      <c r="Q15" s="18"/>
      <c r="R15" s="16"/>
    </row>
    <row r="16" spans="1:18" ht="16.5" customHeight="1">
      <c r="A16" s="13">
        <v>0</v>
      </c>
      <c r="D16" s="164"/>
      <c r="E16" s="104"/>
      <c r="F16" s="14"/>
      <c r="G16" s="108" t="s">
        <v>30</v>
      </c>
      <c r="H16" s="26">
        <v>0</v>
      </c>
      <c r="I16" s="14"/>
      <c r="K16" s="14"/>
      <c r="L16" s="14"/>
      <c r="M16" s="14"/>
      <c r="N16" s="106" t="s">
        <v>114</v>
      </c>
      <c r="O16" s="27">
        <v>0</v>
      </c>
      <c r="P16" s="107"/>
      <c r="Q16" s="107"/>
      <c r="R16" s="29">
        <f>$O$16*18.6</f>
        <v>0</v>
      </c>
    </row>
    <row r="17" spans="1:21" ht="18" customHeight="1">
      <c r="A17" s="13">
        <v>1</v>
      </c>
      <c r="D17" s="164"/>
      <c r="E17" s="104"/>
      <c r="F17" s="14"/>
      <c r="G17" s="108" t="s">
        <v>31</v>
      </c>
      <c r="H17" s="82">
        <v>0</v>
      </c>
      <c r="I17" s="14"/>
      <c r="K17" s="14"/>
      <c r="L17" s="14"/>
      <c r="M17" s="14"/>
      <c r="N17" s="14"/>
      <c r="O17" s="99"/>
      <c r="P17" s="24"/>
      <c r="Q17" s="18"/>
      <c r="R17" s="16"/>
    </row>
    <row r="18" spans="1:21" ht="18" customHeight="1">
      <c r="D18" s="164"/>
      <c r="E18" s="104"/>
      <c r="F18" s="14"/>
      <c r="G18" s="108" t="s">
        <v>32</v>
      </c>
      <c r="H18" s="26">
        <v>0</v>
      </c>
      <c r="I18" s="14"/>
      <c r="K18" s="14"/>
      <c r="L18" s="14"/>
      <c r="M18" s="14"/>
      <c r="N18" s="106" t="s">
        <v>115</v>
      </c>
      <c r="O18" s="80">
        <v>0</v>
      </c>
      <c r="P18" s="107"/>
      <c r="Q18" s="107"/>
      <c r="R18" s="29">
        <f>$O$18*32.55</f>
        <v>0</v>
      </c>
    </row>
    <row r="19" spans="1:21" ht="18" customHeight="1">
      <c r="D19" s="164"/>
      <c r="E19" s="104"/>
      <c r="F19" s="14"/>
      <c r="G19" s="108" t="s">
        <v>33</v>
      </c>
      <c r="H19" s="82">
        <v>0</v>
      </c>
      <c r="I19" s="14"/>
      <c r="K19" s="14"/>
      <c r="L19" s="14"/>
      <c r="M19" s="14"/>
      <c r="N19" s="14"/>
      <c r="O19" s="99"/>
      <c r="P19" s="7"/>
      <c r="Q19" s="18"/>
      <c r="R19" s="16"/>
    </row>
    <row r="20" spans="1:21" ht="18" customHeight="1">
      <c r="D20" s="164"/>
      <c r="E20" s="104"/>
      <c r="F20" s="14"/>
      <c r="G20" s="14" t="s">
        <v>34</v>
      </c>
      <c r="H20" s="26">
        <v>0</v>
      </c>
      <c r="I20" s="14"/>
      <c r="K20" s="14"/>
      <c r="L20" s="14"/>
      <c r="M20" s="14"/>
      <c r="O20" s="18"/>
      <c r="P20" s="18"/>
      <c r="Q20" s="18"/>
      <c r="R20" s="7"/>
    </row>
    <row r="21" spans="1:21" ht="18" hidden="1" customHeight="1">
      <c r="D21" s="149"/>
      <c r="E21" s="148"/>
      <c r="F21" s="14"/>
      <c r="G21" s="113" t="s">
        <v>44</v>
      </c>
      <c r="H21" s="114">
        <f>SUM(H14:H20)/COUNTA(H14:H20)</f>
        <v>0</v>
      </c>
      <c r="I21" s="14"/>
      <c r="K21" s="14"/>
      <c r="L21" s="14"/>
      <c r="M21" s="14"/>
      <c r="N21" s="14"/>
      <c r="O21" s="99"/>
      <c r="P21" s="7"/>
      <c r="Q21" s="18"/>
      <c r="R21" s="25"/>
    </row>
    <row r="22" spans="1:21" ht="18" customHeight="1">
      <c r="D22" s="149"/>
      <c r="E22" s="148"/>
      <c r="F22" s="14"/>
      <c r="G22" s="14"/>
      <c r="H22" s="3"/>
      <c r="I22" s="14"/>
      <c r="K22" s="14"/>
      <c r="L22" s="102" t="s">
        <v>51</v>
      </c>
      <c r="N22" s="102" t="s">
        <v>111</v>
      </c>
      <c r="O22" s="7"/>
      <c r="P22" s="5"/>
      <c r="Q22" s="18"/>
      <c r="R22" s="16"/>
    </row>
    <row r="23" spans="1:21" ht="18" customHeight="1">
      <c r="D23" s="164" t="s">
        <v>11</v>
      </c>
      <c r="E23" s="104"/>
      <c r="F23" s="14"/>
      <c r="G23" s="106" t="s">
        <v>15</v>
      </c>
      <c r="H23" s="80">
        <v>0</v>
      </c>
      <c r="I23" s="14"/>
      <c r="K23" s="14"/>
      <c r="L23" s="14"/>
      <c r="M23" s="102"/>
      <c r="N23" s="37"/>
      <c r="O23" s="48"/>
      <c r="P23" s="27">
        <v>0</v>
      </c>
      <c r="Q23" s="107"/>
      <c r="R23" s="38">
        <f>P23</f>
        <v>0</v>
      </c>
    </row>
    <row r="24" spans="1:21" ht="18" customHeight="1">
      <c r="D24" s="164"/>
      <c r="E24" s="104"/>
      <c r="F24" s="14"/>
      <c r="G24" s="108" t="s">
        <v>16</v>
      </c>
      <c r="H24" s="26">
        <v>0</v>
      </c>
      <c r="I24" s="14"/>
      <c r="K24" s="14"/>
    </row>
    <row r="25" spans="1:21" ht="18" customHeight="1">
      <c r="D25" s="164"/>
      <c r="E25" s="104"/>
      <c r="F25" s="14"/>
      <c r="G25" s="109" t="s">
        <v>17</v>
      </c>
      <c r="H25" s="83">
        <v>0</v>
      </c>
      <c r="I25" s="14"/>
      <c r="K25" s="14"/>
      <c r="L25" s="14"/>
      <c r="M25" s="40"/>
      <c r="N25" s="118"/>
      <c r="O25" s="46"/>
      <c r="P25" s="46"/>
      <c r="Q25" s="51"/>
      <c r="R25" s="46"/>
    </row>
    <row r="26" spans="1:21" ht="19.5" hidden="1" customHeight="1">
      <c r="D26" s="119"/>
      <c r="E26" s="148"/>
      <c r="G26" s="113" t="s">
        <v>44</v>
      </c>
      <c r="H26" s="114">
        <f>SUM(H23:H25)/COUNTA(H23:H25)</f>
        <v>0</v>
      </c>
      <c r="K26" s="14"/>
      <c r="L26" s="14"/>
      <c r="M26" s="12"/>
      <c r="N26" s="12"/>
      <c r="O26" s="12"/>
      <c r="P26" s="120"/>
      <c r="R26" s="151"/>
    </row>
    <row r="27" spans="1:21" ht="18" customHeight="1">
      <c r="D27" s="149"/>
      <c r="E27" s="148"/>
      <c r="F27" s="14"/>
      <c r="G27" s="14"/>
      <c r="H27" s="7"/>
      <c r="K27" s="14"/>
      <c r="L27" s="14"/>
      <c r="M27" s="12"/>
      <c r="N27" s="121"/>
      <c r="O27" s="121"/>
      <c r="P27" s="122"/>
      <c r="Q27" s="123"/>
      <c r="R27" s="39">
        <f>SUM(R9:R23)</f>
        <v>0</v>
      </c>
    </row>
    <row r="28" spans="1:21" ht="18" customHeight="1">
      <c r="D28" s="165" t="s">
        <v>122</v>
      </c>
      <c r="E28" s="124"/>
      <c r="F28" s="125"/>
      <c r="G28" s="106" t="s">
        <v>35</v>
      </c>
      <c r="H28" s="27">
        <v>0</v>
      </c>
      <c r="I28" s="14"/>
      <c r="J28" s="14"/>
      <c r="K28" s="14"/>
      <c r="L28" s="14"/>
      <c r="M28" s="40"/>
      <c r="N28" s="40"/>
      <c r="O28" s="12"/>
      <c r="P28" s="120"/>
      <c r="Q28" s="151"/>
      <c r="R28" s="14"/>
      <c r="S28" s="14"/>
      <c r="T28" s="126" t="s">
        <v>9</v>
      </c>
      <c r="U28" s="127">
        <f>H12</f>
        <v>0</v>
      </c>
    </row>
    <row r="29" spans="1:21" ht="18" customHeight="1">
      <c r="D29" s="165"/>
      <c r="E29" s="124"/>
      <c r="F29" s="125"/>
      <c r="G29" s="108" t="s">
        <v>4</v>
      </c>
      <c r="H29" s="84">
        <v>0</v>
      </c>
      <c r="I29" s="14"/>
      <c r="J29" s="14"/>
      <c r="L29" s="14"/>
      <c r="M29" s="12"/>
      <c r="N29" s="12"/>
      <c r="O29" s="12"/>
      <c r="P29" s="12"/>
      <c r="Q29" s="12"/>
      <c r="R29" s="14"/>
      <c r="T29" s="126" t="s">
        <v>10</v>
      </c>
      <c r="U29" s="127">
        <f>H21</f>
        <v>0</v>
      </c>
    </row>
    <row r="30" spans="1:21" ht="18" customHeight="1">
      <c r="D30" s="165"/>
      <c r="E30" s="124"/>
      <c r="F30" s="125"/>
      <c r="G30" s="108" t="s">
        <v>5</v>
      </c>
      <c r="H30" s="26">
        <v>0</v>
      </c>
      <c r="I30" s="14"/>
      <c r="L30" s="14"/>
      <c r="M30" s="40"/>
      <c r="N30" s="40"/>
      <c r="O30" s="12"/>
      <c r="P30" s="120"/>
      <c r="Q30" s="151"/>
      <c r="R30" s="14"/>
      <c r="T30" s="126" t="s">
        <v>11</v>
      </c>
      <c r="U30" s="127">
        <f>H26</f>
        <v>0</v>
      </c>
    </row>
    <row r="31" spans="1:21" ht="18" customHeight="1">
      <c r="D31" s="165"/>
      <c r="E31" s="124"/>
      <c r="F31" s="125"/>
      <c r="G31" s="128" t="s">
        <v>109</v>
      </c>
      <c r="H31" s="82">
        <v>0</v>
      </c>
      <c r="I31" s="14"/>
      <c r="L31" s="14"/>
      <c r="M31" s="12"/>
      <c r="N31" s="12"/>
      <c r="O31" s="12"/>
      <c r="P31" s="12"/>
      <c r="Q31" s="12"/>
      <c r="R31" s="14"/>
      <c r="T31" s="126" t="s">
        <v>112</v>
      </c>
      <c r="U31" s="127">
        <f>H35</f>
        <v>0</v>
      </c>
    </row>
    <row r="32" spans="1:21" ht="21.75" customHeight="1">
      <c r="D32" s="165"/>
      <c r="E32" s="124"/>
      <c r="F32" s="14"/>
      <c r="G32" s="14" t="s">
        <v>21</v>
      </c>
      <c r="H32" s="20">
        <v>0</v>
      </c>
      <c r="I32" s="14"/>
      <c r="L32" s="14"/>
      <c r="M32" s="40"/>
      <c r="N32" s="40"/>
      <c r="O32" s="12"/>
      <c r="P32" s="120"/>
      <c r="Q32" s="151"/>
      <c r="R32" s="14"/>
      <c r="T32" s="126" t="s">
        <v>18</v>
      </c>
      <c r="U32" s="126">
        <f>H42</f>
        <v>0</v>
      </c>
    </row>
    <row r="33" spans="4:21" ht="18" customHeight="1">
      <c r="D33" s="165"/>
      <c r="E33" s="124"/>
      <c r="F33" s="14"/>
      <c r="G33" s="109" t="s">
        <v>20</v>
      </c>
      <c r="H33" s="83">
        <v>0</v>
      </c>
      <c r="I33" s="14"/>
      <c r="L33" s="14"/>
      <c r="M33" s="12"/>
      <c r="N33" s="12"/>
      <c r="O33" s="12"/>
      <c r="P33" s="12"/>
      <c r="Q33" s="151"/>
      <c r="R33" s="14"/>
      <c r="T33" s="126" t="s">
        <v>23</v>
      </c>
      <c r="U33" s="126">
        <f>H45</f>
        <v>0</v>
      </c>
    </row>
    <row r="34" spans="4:21" ht="18" customHeight="1">
      <c r="D34" s="165"/>
      <c r="E34" s="124"/>
      <c r="F34" s="125"/>
      <c r="G34" s="109" t="s">
        <v>22</v>
      </c>
      <c r="H34" s="32">
        <v>0</v>
      </c>
      <c r="I34" s="14"/>
      <c r="L34" s="14"/>
      <c r="M34" s="40"/>
      <c r="N34" s="40"/>
      <c r="O34" s="12"/>
      <c r="P34" s="120"/>
      <c r="Q34" s="151"/>
      <c r="R34" s="14"/>
      <c r="T34" s="126" t="s">
        <v>88</v>
      </c>
      <c r="U34" s="126">
        <f>H50</f>
        <v>0</v>
      </c>
    </row>
    <row r="35" spans="4:21" ht="18" hidden="1" customHeight="1">
      <c r="D35" s="150"/>
      <c r="E35" s="147"/>
      <c r="G35" s="131" t="s">
        <v>44</v>
      </c>
      <c r="H35" s="114">
        <f>SUM(H28:H34)/COUNTA(H28:H34)</f>
        <v>0</v>
      </c>
      <c r="L35" s="14"/>
      <c r="M35" s="12"/>
      <c r="N35" s="12"/>
      <c r="O35" s="12"/>
      <c r="P35" s="12"/>
      <c r="Q35" s="151"/>
      <c r="R35" s="14"/>
    </row>
    <row r="36" spans="4:21" ht="18" customHeight="1">
      <c r="D36" s="150"/>
      <c r="E36" s="147"/>
      <c r="G36" s="14"/>
      <c r="H36" s="3"/>
      <c r="L36" s="14"/>
      <c r="M36" s="12"/>
      <c r="N36" s="12"/>
      <c r="O36" s="12"/>
      <c r="P36" s="120"/>
      <c r="Q36" s="151"/>
      <c r="R36" s="14"/>
    </row>
    <row r="37" spans="4:21" ht="18" customHeight="1">
      <c r="D37" s="164" t="s">
        <v>18</v>
      </c>
      <c r="E37" s="104"/>
      <c r="F37" s="125"/>
      <c r="G37" s="106" t="s">
        <v>36</v>
      </c>
      <c r="H37" s="80">
        <v>0</v>
      </c>
      <c r="L37" s="14"/>
      <c r="M37" s="14"/>
      <c r="N37" s="14"/>
      <c r="O37" s="14"/>
      <c r="P37" s="132"/>
      <c r="Q37" s="11"/>
      <c r="R37" s="14"/>
    </row>
    <row r="38" spans="4:21" ht="18" customHeight="1">
      <c r="D38" s="164"/>
      <c r="E38" s="104"/>
      <c r="F38" s="125"/>
      <c r="G38" s="108" t="s">
        <v>37</v>
      </c>
      <c r="H38" s="26">
        <v>0</v>
      </c>
      <c r="I38" s="14"/>
      <c r="L38" s="14"/>
      <c r="M38" s="14"/>
      <c r="N38" s="14"/>
      <c r="O38" s="14"/>
      <c r="P38" s="14"/>
      <c r="Q38" s="14"/>
      <c r="R38" s="14"/>
    </row>
    <row r="39" spans="4:21" ht="18" customHeight="1">
      <c r="D39" s="164"/>
      <c r="E39" s="104"/>
      <c r="F39" s="125"/>
      <c r="G39" s="14" t="s">
        <v>38</v>
      </c>
      <c r="H39" s="81">
        <v>0</v>
      </c>
      <c r="L39" s="14"/>
      <c r="M39" s="14"/>
      <c r="N39" s="14"/>
      <c r="O39" s="14"/>
      <c r="P39" s="14"/>
      <c r="Q39" s="14"/>
      <c r="R39" s="14"/>
    </row>
    <row r="40" spans="4:21" ht="18" customHeight="1">
      <c r="D40" s="164"/>
      <c r="E40" s="104"/>
      <c r="F40" s="125"/>
      <c r="G40" s="108" t="s">
        <v>19</v>
      </c>
      <c r="H40" s="32">
        <v>0</v>
      </c>
      <c r="I40" s="14"/>
      <c r="L40" s="14"/>
      <c r="M40" s="14"/>
      <c r="N40" s="14"/>
      <c r="O40" s="14"/>
      <c r="P40" s="120"/>
      <c r="Q40" s="151"/>
      <c r="R40" s="14"/>
    </row>
    <row r="41" spans="4:21" ht="18" customHeight="1">
      <c r="D41" s="164"/>
      <c r="E41" s="104"/>
      <c r="F41" s="14"/>
      <c r="G41" s="109" t="s">
        <v>39</v>
      </c>
      <c r="H41" s="81">
        <v>0</v>
      </c>
      <c r="I41" s="14"/>
      <c r="L41" s="14"/>
      <c r="M41" s="14"/>
      <c r="N41" s="14"/>
      <c r="O41" s="14"/>
      <c r="P41" s="12"/>
      <c r="Q41" s="151"/>
      <c r="R41" s="14"/>
      <c r="S41" s="14"/>
    </row>
    <row r="42" spans="4:21" ht="18" hidden="1" customHeight="1">
      <c r="D42" s="149"/>
      <c r="E42" s="148"/>
      <c r="G42" s="113" t="s">
        <v>44</v>
      </c>
      <c r="H42" s="133">
        <f>SUM(H37:H41)/COUNTA(H37:H41)</f>
        <v>0</v>
      </c>
      <c r="I42" s="14"/>
      <c r="L42" s="14"/>
      <c r="M42" s="14"/>
      <c r="N42" s="14"/>
      <c r="O42" s="14"/>
      <c r="P42" s="120"/>
      <c r="Q42" s="151"/>
      <c r="R42" s="14"/>
      <c r="S42" s="14"/>
    </row>
    <row r="43" spans="4:21" ht="17.25" customHeight="1">
      <c r="D43" s="149"/>
      <c r="E43" s="148"/>
      <c r="G43" s="14"/>
      <c r="H43" s="8"/>
      <c r="I43" s="14"/>
      <c r="L43" s="14"/>
      <c r="M43" s="14"/>
      <c r="N43" s="14"/>
      <c r="O43" s="14"/>
      <c r="P43" s="151"/>
      <c r="Q43" s="151"/>
      <c r="R43" s="14"/>
      <c r="S43" s="14"/>
    </row>
    <row r="44" spans="4:21" ht="17.25" customHeight="1">
      <c r="D44" s="149" t="s">
        <v>23</v>
      </c>
      <c r="E44" s="104"/>
      <c r="F44" s="125"/>
      <c r="G44" s="14" t="s">
        <v>24</v>
      </c>
      <c r="H44" s="20">
        <v>0</v>
      </c>
      <c r="I44" s="14"/>
      <c r="L44" s="14"/>
      <c r="M44" s="14"/>
      <c r="N44" s="14"/>
      <c r="O44" s="14"/>
      <c r="P44" s="12"/>
      <c r="Q44" s="151"/>
      <c r="R44" s="14"/>
      <c r="S44" s="14"/>
    </row>
    <row r="45" spans="4:21" ht="18" hidden="1" customHeight="1">
      <c r="D45" s="149"/>
      <c r="E45" s="134"/>
      <c r="G45" s="113" t="s">
        <v>44</v>
      </c>
      <c r="H45" s="135">
        <f>SUM(H44)/COUNTA(H44)</f>
        <v>0</v>
      </c>
      <c r="I45" s="14"/>
      <c r="L45" s="14"/>
      <c r="M45" s="14"/>
      <c r="N45" s="14"/>
      <c r="O45" s="14"/>
      <c r="P45" s="12"/>
      <c r="Q45" s="12"/>
      <c r="R45" s="14"/>
      <c r="S45" s="14"/>
    </row>
    <row r="46" spans="4:21" ht="18" customHeight="1">
      <c r="D46" s="149"/>
      <c r="E46" s="148"/>
      <c r="G46" s="14"/>
      <c r="H46" s="14"/>
      <c r="L46" s="14"/>
      <c r="M46" s="14"/>
      <c r="N46" s="14"/>
      <c r="O46" s="14"/>
      <c r="P46" s="12"/>
      <c r="Q46" s="12"/>
      <c r="R46" s="14"/>
      <c r="S46" s="14"/>
    </row>
    <row r="47" spans="4:21" ht="18" customHeight="1">
      <c r="D47" s="164" t="s">
        <v>88</v>
      </c>
      <c r="E47" s="104"/>
      <c r="F47" s="125"/>
      <c r="G47" s="106" t="s">
        <v>89</v>
      </c>
      <c r="H47" s="80">
        <v>0</v>
      </c>
      <c r="L47" s="14"/>
      <c r="M47" s="14"/>
      <c r="N47" s="14"/>
      <c r="O47" s="14"/>
      <c r="P47" s="12"/>
      <c r="Q47" s="12"/>
      <c r="R47" s="14"/>
      <c r="S47" s="14"/>
    </row>
    <row r="48" spans="4:21" ht="18" customHeight="1">
      <c r="D48" s="164"/>
      <c r="E48" s="104"/>
      <c r="F48" s="125"/>
      <c r="G48" s="108" t="s">
        <v>90</v>
      </c>
      <c r="H48" s="26">
        <v>0</v>
      </c>
      <c r="I48" s="14"/>
      <c r="L48" s="14"/>
      <c r="M48" s="14"/>
      <c r="N48" s="14"/>
      <c r="O48" s="14"/>
      <c r="P48" s="151"/>
      <c r="Q48" s="151"/>
      <c r="R48" s="14"/>
      <c r="S48" s="14"/>
    </row>
    <row r="49" spans="4:21" ht="18" customHeight="1">
      <c r="D49" s="164"/>
      <c r="E49" s="104"/>
      <c r="F49" s="125"/>
      <c r="G49" s="14" t="s">
        <v>91</v>
      </c>
      <c r="H49" s="81">
        <v>0</v>
      </c>
      <c r="I49" s="14"/>
      <c r="L49" s="14"/>
      <c r="M49" s="102"/>
      <c r="N49" s="14"/>
      <c r="O49" s="14"/>
      <c r="P49" s="120"/>
      <c r="Q49" s="151"/>
      <c r="R49" s="14"/>
      <c r="S49" s="14"/>
    </row>
    <row r="50" spans="4:21" ht="18" hidden="1" customHeight="1">
      <c r="F50" s="136"/>
      <c r="G50" s="137" t="s">
        <v>44</v>
      </c>
      <c r="H50" s="138">
        <f>SUM(H47:H49)/COUNTA(H47:H49)</f>
        <v>0</v>
      </c>
      <c r="L50" s="14"/>
      <c r="M50" s="102"/>
      <c r="N50" s="102"/>
      <c r="O50" s="14"/>
      <c r="P50" s="132"/>
      <c r="Q50" s="151"/>
      <c r="R50" s="14"/>
      <c r="S50" s="14"/>
    </row>
    <row r="51" spans="4:21" ht="18" customHeight="1">
      <c r="G51" s="14"/>
      <c r="H51" s="14"/>
      <c r="L51" s="14"/>
      <c r="M51" s="102"/>
      <c r="N51" s="102"/>
      <c r="O51" s="14"/>
      <c r="P51" s="132"/>
      <c r="Q51" s="151"/>
      <c r="R51" s="14"/>
      <c r="S51" s="14"/>
    </row>
    <row r="52" spans="4:21" ht="18" customHeight="1">
      <c r="E52" s="14"/>
      <c r="F52" s="40"/>
      <c r="I52" s="14"/>
      <c r="L52" s="14"/>
      <c r="M52" s="14"/>
      <c r="N52" s="14"/>
      <c r="O52" s="14"/>
      <c r="P52" s="12"/>
      <c r="Q52" s="12"/>
      <c r="R52" s="14"/>
      <c r="S52" s="14"/>
    </row>
    <row r="53" spans="4:21" ht="20.25" customHeight="1">
      <c r="G53" s="139" t="s">
        <v>93</v>
      </c>
      <c r="H53" s="22">
        <f>SUM(H45,H42,H35,H26,H21,H12,H50)/COUNTA(H45,H42,H35,H26,H21,H12,H50)</f>
        <v>0</v>
      </c>
      <c r="L53" s="14"/>
      <c r="M53" s="14"/>
      <c r="N53" s="14"/>
      <c r="O53" s="14"/>
      <c r="P53" s="132"/>
      <c r="Q53" s="151"/>
      <c r="R53" s="14"/>
      <c r="S53" s="14"/>
    </row>
    <row r="54" spans="4:21" ht="18" customHeight="1">
      <c r="G54" s="14"/>
      <c r="L54" s="14"/>
      <c r="M54" s="14"/>
      <c r="N54" s="14"/>
      <c r="O54" s="14"/>
      <c r="P54" s="151"/>
      <c r="Q54" s="151"/>
      <c r="R54" s="14"/>
      <c r="S54" s="14"/>
    </row>
    <row r="55" spans="4:21" ht="18" customHeight="1">
      <c r="L55" s="14"/>
      <c r="M55" s="14"/>
      <c r="N55" s="14"/>
      <c r="O55" s="14"/>
      <c r="P55" s="12"/>
      <c r="Q55" s="12"/>
      <c r="R55" s="14"/>
      <c r="S55" s="14"/>
    </row>
    <row r="56" spans="4:21" ht="30" customHeight="1">
      <c r="D56" s="167" t="s">
        <v>124</v>
      </c>
      <c r="E56" s="167"/>
      <c r="F56" s="167"/>
      <c r="G56" s="167"/>
      <c r="H56" s="167"/>
      <c r="L56" s="14"/>
      <c r="M56" s="14"/>
      <c r="N56" s="14"/>
      <c r="O56" s="14"/>
      <c r="P56" s="132"/>
      <c r="Q56" s="151"/>
      <c r="R56" s="14"/>
      <c r="S56" s="14"/>
    </row>
    <row r="57" spans="4:21" ht="15">
      <c r="I57" s="14"/>
      <c r="L57" s="14"/>
      <c r="M57" s="14"/>
      <c r="N57" s="14"/>
      <c r="O57" s="14"/>
      <c r="P57" s="120"/>
      <c r="Q57" s="151"/>
      <c r="R57" s="14"/>
      <c r="S57" s="14"/>
    </row>
    <row r="58" spans="4:21" ht="19.5" customHeight="1">
      <c r="D58" s="140" t="s">
        <v>42</v>
      </c>
      <c r="F58" s="14"/>
      <c r="G58" s="103" t="s">
        <v>43</v>
      </c>
      <c r="H58" s="103" t="s">
        <v>41</v>
      </c>
      <c r="L58" s="14"/>
      <c r="M58" s="14"/>
      <c r="N58" s="14"/>
      <c r="O58" s="14"/>
      <c r="P58" s="132"/>
      <c r="Q58" s="151"/>
      <c r="R58" s="14"/>
      <c r="S58" s="14"/>
    </row>
    <row r="59" spans="4:21" ht="17.100000000000001" customHeight="1">
      <c r="D59" s="14"/>
      <c r="F59" s="103"/>
      <c r="G59" s="103"/>
      <c r="H59" s="103"/>
      <c r="L59" s="14"/>
      <c r="M59" s="14"/>
      <c r="N59" s="14"/>
      <c r="O59" s="14"/>
      <c r="P59" s="120"/>
      <c r="Q59" s="151"/>
      <c r="R59" s="14"/>
      <c r="S59" s="14"/>
      <c r="T59" s="14"/>
      <c r="U59" s="14"/>
    </row>
    <row r="60" spans="4:21" ht="17.100000000000001" customHeight="1">
      <c r="D60" s="162" t="s">
        <v>12</v>
      </c>
      <c r="E60" s="141"/>
      <c r="F60" s="14"/>
      <c r="G60" s="106" t="s">
        <v>25</v>
      </c>
      <c r="H60" s="80">
        <v>0</v>
      </c>
      <c r="I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4:21" ht="17.100000000000001" customHeight="1">
      <c r="D61" s="162"/>
      <c r="E61" s="141"/>
      <c r="F61" s="14"/>
      <c r="G61" s="108" t="s">
        <v>26</v>
      </c>
      <c r="H61" s="26">
        <v>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4:21" ht="17.100000000000001" customHeight="1">
      <c r="D62" s="162"/>
      <c r="E62" s="141"/>
      <c r="F62" s="14"/>
      <c r="G62" s="108" t="s">
        <v>65</v>
      </c>
      <c r="H62" s="81">
        <v>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4:21" ht="17.100000000000001" customHeight="1">
      <c r="D63" s="162"/>
      <c r="E63" s="141"/>
      <c r="F63" s="14"/>
      <c r="G63" s="14" t="s">
        <v>66</v>
      </c>
      <c r="H63" s="32">
        <v>0</v>
      </c>
      <c r="L63" s="14"/>
      <c r="M63" s="14"/>
      <c r="N63" s="14"/>
      <c r="O63" s="14"/>
      <c r="P63" s="14"/>
      <c r="Q63" s="14"/>
      <c r="R63" s="14"/>
    </row>
    <row r="64" spans="4:21" ht="17.100000000000001" customHeight="1">
      <c r="D64" s="14"/>
      <c r="F64" s="7"/>
      <c r="G64" s="14"/>
      <c r="H64" s="7"/>
      <c r="L64" s="14"/>
      <c r="M64" s="14"/>
      <c r="N64" s="14"/>
      <c r="O64" s="14"/>
      <c r="P64" s="14"/>
      <c r="Q64" s="14"/>
      <c r="R64" s="14"/>
    </row>
    <row r="65" spans="4:21" ht="17.100000000000001" customHeight="1">
      <c r="D65" s="161" t="s">
        <v>13</v>
      </c>
      <c r="E65" s="141"/>
      <c r="F65" s="14"/>
      <c r="G65" s="106" t="s">
        <v>27</v>
      </c>
      <c r="H65" s="80">
        <v>0</v>
      </c>
      <c r="L65" s="14"/>
      <c r="M65" s="14"/>
      <c r="N65" s="14"/>
      <c r="O65" s="14"/>
      <c r="P65" s="14"/>
      <c r="Q65" s="14"/>
      <c r="R65" s="14"/>
    </row>
    <row r="66" spans="4:21" ht="17.100000000000001" customHeight="1">
      <c r="D66" s="161"/>
      <c r="E66" s="141"/>
      <c r="F66" s="14"/>
      <c r="G66" s="108" t="s">
        <v>120</v>
      </c>
      <c r="H66" s="26">
        <v>0</v>
      </c>
      <c r="L66" s="14"/>
      <c r="M66" s="14"/>
      <c r="N66" s="14"/>
      <c r="O66" s="14"/>
      <c r="P66" s="14"/>
      <c r="Q66" s="14"/>
      <c r="R66" s="14"/>
    </row>
    <row r="67" spans="4:21" ht="17.100000000000001" customHeight="1">
      <c r="D67" s="161"/>
      <c r="E67" s="141"/>
      <c r="F67" s="14"/>
      <c r="G67" s="108" t="s">
        <v>6</v>
      </c>
      <c r="H67" s="81">
        <v>0</v>
      </c>
      <c r="L67" s="14"/>
      <c r="M67" s="14"/>
      <c r="N67" s="14"/>
      <c r="O67" s="14"/>
      <c r="P67" s="14"/>
      <c r="Q67" s="14"/>
      <c r="R67" s="14"/>
    </row>
    <row r="68" spans="4:21" ht="17.100000000000001" customHeight="1">
      <c r="D68" s="161"/>
      <c r="E68" s="141"/>
      <c r="F68" s="14"/>
      <c r="G68" s="14" t="s">
        <v>7</v>
      </c>
      <c r="H68" s="32">
        <v>0</v>
      </c>
      <c r="L68" s="14"/>
      <c r="M68" s="14"/>
      <c r="N68" s="14"/>
      <c r="O68" s="14"/>
      <c r="P68" s="14"/>
      <c r="Q68" s="14"/>
      <c r="R68" s="14"/>
    </row>
    <row r="69" spans="4:21" ht="17.100000000000001" customHeight="1">
      <c r="D69" s="14"/>
      <c r="F69" s="7"/>
      <c r="G69" s="14"/>
      <c r="H69" s="7"/>
      <c r="L69" s="14"/>
      <c r="M69" s="14"/>
      <c r="N69" s="14"/>
      <c r="O69" s="14"/>
      <c r="P69" s="14"/>
      <c r="Q69" s="14"/>
      <c r="R69" s="14"/>
    </row>
    <row r="70" spans="4:21" ht="17.100000000000001" customHeight="1">
      <c r="D70" s="161" t="s">
        <v>14</v>
      </c>
      <c r="E70" s="141"/>
      <c r="F70" s="14"/>
      <c r="G70" s="106" t="s">
        <v>110</v>
      </c>
      <c r="H70" s="80">
        <v>0</v>
      </c>
      <c r="L70" s="14"/>
      <c r="M70" s="102"/>
      <c r="N70" s="102"/>
      <c r="O70" s="102"/>
      <c r="P70" s="14"/>
      <c r="Q70" s="14"/>
      <c r="R70" s="14"/>
    </row>
    <row r="71" spans="4:21" ht="17.100000000000001" customHeight="1">
      <c r="D71" s="161"/>
      <c r="E71" s="141"/>
      <c r="F71" s="14"/>
      <c r="G71" s="14" t="s">
        <v>8</v>
      </c>
      <c r="H71" s="32">
        <v>0</v>
      </c>
      <c r="L71" s="14"/>
      <c r="M71" s="14"/>
      <c r="N71" s="14"/>
      <c r="O71" s="103"/>
      <c r="P71" s="14"/>
      <c r="Q71" s="14"/>
      <c r="R71" s="14"/>
    </row>
    <row r="72" spans="4:21" ht="17.100000000000001" customHeight="1">
      <c r="D72" s="14"/>
      <c r="F72" s="14"/>
      <c r="G72" s="14"/>
      <c r="H72" s="7"/>
      <c r="I72" s="14"/>
      <c r="K72" s="14"/>
      <c r="L72" s="14"/>
      <c r="M72" s="14"/>
      <c r="N72" s="14"/>
      <c r="O72" s="7"/>
      <c r="P72" s="14"/>
      <c r="Q72" s="142"/>
      <c r="R72" s="14"/>
      <c r="S72" s="14"/>
      <c r="T72" s="14"/>
      <c r="U72" s="14"/>
    </row>
    <row r="73" spans="4:21" ht="17.100000000000001" customHeight="1">
      <c r="G73" s="143"/>
      <c r="H73" s="143"/>
      <c r="K73" s="14"/>
      <c r="L73" s="14"/>
      <c r="M73" s="14"/>
      <c r="N73" s="14"/>
      <c r="O73" s="14"/>
      <c r="P73" s="14"/>
      <c r="Q73" s="144"/>
      <c r="R73" s="14"/>
      <c r="S73" s="14"/>
      <c r="T73" s="14"/>
      <c r="U73" s="14"/>
    </row>
    <row r="74" spans="4:21" ht="17.100000000000001" customHeight="1">
      <c r="D74" s="14"/>
      <c r="F74" s="14"/>
      <c r="G74" s="50" t="s">
        <v>94</v>
      </c>
      <c r="H74" s="28">
        <f>SUM(H60:H63,H65:H68,H70:H71)/COUNTA(H60:H63,H65:H68,H70:H71)</f>
        <v>0</v>
      </c>
      <c r="K74" s="14"/>
      <c r="L74" s="14"/>
      <c r="M74" s="14"/>
      <c r="N74" s="14"/>
      <c r="O74" s="14"/>
      <c r="P74" s="160"/>
      <c r="Q74" s="160"/>
      <c r="R74" s="145"/>
      <c r="S74" s="14"/>
      <c r="T74" s="14"/>
      <c r="U74" s="14"/>
    </row>
    <row r="75" spans="4:21"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4:21"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4:21"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</sheetData>
  <sheetProtection algorithmName="SHA-512" hashValue="KIcC/aMaWc52MrfrrBR2VOlpNTpfz7EOpVnoBLd1QpAnSBWdB/JW5UhYQgyxATlp16QFZSA5roPUL6GMNE0pJQ==" saltValue="z5FsX2ICOZ/3zmMvE+MOtw==" spinCount="100000" sheet="1" objects="1" scenarios="1"/>
  <mergeCells count="16">
    <mergeCell ref="D60:D63"/>
    <mergeCell ref="D65:D68"/>
    <mergeCell ref="D70:D71"/>
    <mergeCell ref="P74:Q74"/>
    <mergeCell ref="D14:D20"/>
    <mergeCell ref="D23:D25"/>
    <mergeCell ref="D28:D34"/>
    <mergeCell ref="D37:D41"/>
    <mergeCell ref="D47:D49"/>
    <mergeCell ref="D56:H56"/>
    <mergeCell ref="D9:D11"/>
    <mergeCell ref="D3:H3"/>
    <mergeCell ref="L3:R3"/>
    <mergeCell ref="D5:E6"/>
    <mergeCell ref="G5:H5"/>
    <mergeCell ref="G6:H6"/>
  </mergeCells>
  <conditionalFormatting sqref="H53">
    <cfRule type="colorScale" priority="1">
      <colorScale>
        <cfvo type="num" val="0.24"/>
        <cfvo type="num" val="0.25"/>
        <color rgb="FFF8696B"/>
        <color rgb="FF63BE7B"/>
      </colorScale>
    </cfRule>
    <cfRule type="colorScale" priority="3">
      <colorScale>
        <cfvo type="num" val="0.28999999999999998"/>
        <cfvo type="num" val="0.3"/>
        <color rgb="FFF8696B"/>
        <color rgb="FF63BE7B"/>
      </colorScale>
    </cfRule>
  </conditionalFormatting>
  <conditionalFormatting sqref="H74">
    <cfRule type="colorScale" priority="2">
      <colorScale>
        <cfvo type="num" val="0.24"/>
        <cfvo type="num" val="0.25"/>
        <color rgb="FFF8696B"/>
        <color rgb="FF63BE7B"/>
      </colorScale>
    </cfRule>
  </conditionalFormatting>
  <dataValidations count="3">
    <dataValidation type="list" allowBlank="1" showInputMessage="1" showErrorMessage="1" sqref="N23">
      <formula1>$A$6:$A$13</formula1>
    </dataValidation>
    <dataValidation type="list" allowBlank="1" showInputMessage="1" showErrorMessage="1" sqref="G5">
      <formula1>$A$6:$A$12</formula1>
    </dataValidation>
    <dataValidation type="list" allowBlank="1" showInputMessage="1" showErrorMessage="1" sqref="H47:H50 H9:H45 H60:H71">
      <formula1>$A$16:$A$17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7"/>
  <sheetViews>
    <sheetView showGridLines="0" zoomScale="80" zoomScaleNormal="80" zoomScalePageLayoutView="110" workbookViewId="0">
      <pane xSplit="2" topLeftCell="C1" activePane="topRight" state="frozen"/>
      <selection activeCell="B1" sqref="B1"/>
      <selection pane="topRight" activeCell="D4" sqref="D4"/>
    </sheetView>
  </sheetViews>
  <sheetFormatPr defaultColWidth="9.140625" defaultRowHeight="14.25"/>
  <cols>
    <col min="1" max="1" width="9.28515625" style="13" hidden="1" customWidth="1"/>
    <col min="2" max="2" width="9.140625" style="14" customWidth="1"/>
    <col min="3" max="3" width="3.7109375" style="14" customWidth="1"/>
    <col min="4" max="4" width="18.85546875" style="13" customWidth="1"/>
    <col min="5" max="5" width="3.85546875" style="13" customWidth="1"/>
    <col min="6" max="6" width="1.85546875" style="13" customWidth="1"/>
    <col min="7" max="7" width="65.7109375" style="13" customWidth="1"/>
    <col min="8" max="8" width="7.85546875" style="13" customWidth="1"/>
    <col min="9" max="9" width="9.140625" style="13" customWidth="1"/>
    <col min="10" max="10" width="9.140625" style="13"/>
    <col min="11" max="11" width="10.28515625" style="13" customWidth="1"/>
    <col min="12" max="12" width="5.28515625" style="13" customWidth="1"/>
    <col min="13" max="13" width="3.28515625" style="13" customWidth="1"/>
    <col min="14" max="14" width="45.7109375" style="13" customWidth="1"/>
    <col min="15" max="16" width="11.85546875" style="13" customWidth="1"/>
    <col min="17" max="17" width="5.85546875" style="13" customWidth="1"/>
    <col min="18" max="18" width="11.85546875" style="13" customWidth="1"/>
    <col min="19" max="16384" width="9.140625" style="13"/>
  </cols>
  <sheetData>
    <row r="2" spans="1:18">
      <c r="A2" s="89" t="s">
        <v>45</v>
      </c>
      <c r="I2" s="14"/>
      <c r="J2" s="14"/>
    </row>
    <row r="3" spans="1:18" ht="30" customHeight="1">
      <c r="A3" s="90" t="s">
        <v>46</v>
      </c>
      <c r="D3" s="163" t="s">
        <v>82</v>
      </c>
      <c r="E3" s="163"/>
      <c r="F3" s="163"/>
      <c r="G3" s="163"/>
      <c r="H3" s="163"/>
      <c r="I3" s="91"/>
      <c r="J3" s="91"/>
      <c r="L3" s="166" t="s">
        <v>101</v>
      </c>
      <c r="M3" s="166"/>
      <c r="N3" s="166"/>
      <c r="O3" s="166"/>
      <c r="P3" s="166"/>
      <c r="Q3" s="166"/>
      <c r="R3" s="166"/>
    </row>
    <row r="4" spans="1:18" ht="18.75" customHeight="1">
      <c r="D4" s="92"/>
      <c r="E4" s="14"/>
      <c r="F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ht="30.75" customHeight="1">
      <c r="A5" s="93" t="s">
        <v>71</v>
      </c>
      <c r="D5" s="169" t="s">
        <v>123</v>
      </c>
      <c r="E5" s="169"/>
      <c r="F5" s="14"/>
      <c r="G5" s="168"/>
      <c r="H5" s="168"/>
      <c r="I5" s="14"/>
      <c r="J5" s="14"/>
      <c r="K5" s="14"/>
      <c r="L5" s="94"/>
      <c r="M5" s="14"/>
      <c r="N5" s="95"/>
      <c r="O5" s="96" t="s">
        <v>72</v>
      </c>
      <c r="P5" s="97" t="s">
        <v>118</v>
      </c>
      <c r="R5" s="97" t="s">
        <v>119</v>
      </c>
    </row>
    <row r="6" spans="1:18" ht="18" customHeight="1">
      <c r="A6" s="98" t="s">
        <v>67</v>
      </c>
      <c r="D6" s="169"/>
      <c r="E6" s="169"/>
      <c r="F6" s="14"/>
      <c r="G6" s="159"/>
      <c r="H6" s="159"/>
      <c r="I6" s="14"/>
      <c r="J6" s="14"/>
      <c r="K6" s="14"/>
      <c r="N6" s="14"/>
      <c r="O6" s="14"/>
      <c r="P6" s="99"/>
      <c r="R6" s="14"/>
    </row>
    <row r="7" spans="1:18" ht="36.75" customHeight="1">
      <c r="A7" s="98" t="s">
        <v>68</v>
      </c>
      <c r="D7" s="100" t="s">
        <v>40</v>
      </c>
      <c r="E7" s="100"/>
      <c r="F7" s="152"/>
      <c r="G7" s="101" t="s">
        <v>0</v>
      </c>
      <c r="H7" s="101" t="s">
        <v>41</v>
      </c>
      <c r="I7" s="153"/>
      <c r="J7" s="6"/>
      <c r="K7" s="153"/>
      <c r="L7" s="154" t="s">
        <v>47</v>
      </c>
      <c r="M7" s="6"/>
      <c r="N7" s="154" t="s">
        <v>48</v>
      </c>
    </row>
    <row r="8" spans="1:18" ht="18.75" customHeight="1">
      <c r="A8" s="98" t="s">
        <v>69</v>
      </c>
      <c r="D8" s="103"/>
      <c r="E8" s="103"/>
      <c r="F8" s="14"/>
      <c r="G8" s="103"/>
      <c r="H8" s="103"/>
      <c r="I8" s="14"/>
      <c r="K8" s="14"/>
    </row>
    <row r="9" spans="1:18" ht="19.5" customHeight="1">
      <c r="A9" s="98" t="s">
        <v>70</v>
      </c>
      <c r="D9" s="164" t="s">
        <v>9</v>
      </c>
      <c r="E9" s="104"/>
      <c r="F9" s="14"/>
      <c r="G9" s="105" t="s">
        <v>1</v>
      </c>
      <c r="H9" s="80">
        <v>0</v>
      </c>
      <c r="I9" s="14"/>
      <c r="K9" s="14"/>
      <c r="L9" s="14"/>
      <c r="M9" s="14"/>
      <c r="N9" s="106" t="s">
        <v>49</v>
      </c>
      <c r="O9" s="107"/>
      <c r="P9" s="80">
        <v>0</v>
      </c>
      <c r="Q9" s="107"/>
      <c r="R9" s="29">
        <f>P9</f>
        <v>0</v>
      </c>
    </row>
    <row r="10" spans="1:18" ht="18" customHeight="1">
      <c r="A10" s="98" t="s">
        <v>52</v>
      </c>
      <c r="D10" s="164"/>
      <c r="E10" s="104"/>
      <c r="F10" s="14"/>
      <c r="G10" s="108" t="s">
        <v>2</v>
      </c>
      <c r="H10" s="26">
        <v>0</v>
      </c>
      <c r="I10" s="14"/>
      <c r="K10" s="14"/>
      <c r="L10" s="14"/>
      <c r="M10" s="14"/>
      <c r="N10" s="14"/>
      <c r="O10" s="99"/>
      <c r="P10" s="7"/>
      <c r="Q10" s="18"/>
      <c r="R10" s="16"/>
    </row>
    <row r="11" spans="1:18" ht="18" customHeight="1">
      <c r="A11" s="98" t="s">
        <v>53</v>
      </c>
      <c r="D11" s="164"/>
      <c r="E11" s="104"/>
      <c r="F11" s="14"/>
      <c r="G11" s="109" t="s">
        <v>3</v>
      </c>
      <c r="H11" s="81">
        <v>0</v>
      </c>
      <c r="I11" s="14"/>
      <c r="K11" s="14"/>
      <c r="L11" s="14"/>
      <c r="M11" s="14"/>
      <c r="N11" s="110" t="s">
        <v>50</v>
      </c>
      <c r="O11" s="21">
        <v>0</v>
      </c>
      <c r="P11" s="111"/>
      <c r="Q11" s="18"/>
      <c r="R11" s="23">
        <f>$O$11*1.116</f>
        <v>0</v>
      </c>
    </row>
    <row r="12" spans="1:18" ht="25.5" hidden="1" customHeight="1">
      <c r="A12" s="98" t="s">
        <v>54</v>
      </c>
      <c r="D12" s="112"/>
      <c r="E12" s="7"/>
      <c r="F12" s="14"/>
      <c r="G12" s="113" t="s">
        <v>44</v>
      </c>
      <c r="H12" s="114">
        <f>SUM(H9:H11)/COUNTA(H9:H11)</f>
        <v>0</v>
      </c>
      <c r="I12" s="14"/>
      <c r="K12" s="14"/>
      <c r="L12" s="14"/>
      <c r="M12" s="14"/>
      <c r="N12" s="14"/>
      <c r="O12" s="99"/>
      <c r="P12" s="24"/>
      <c r="Q12" s="18"/>
      <c r="R12" s="25"/>
    </row>
    <row r="13" spans="1:18" ht="18" customHeight="1">
      <c r="A13" s="13" t="s">
        <v>116</v>
      </c>
      <c r="D13" s="112"/>
      <c r="E13" s="7"/>
      <c r="F13" s="14"/>
      <c r="G13" s="14"/>
      <c r="H13" s="3"/>
      <c r="I13" s="14"/>
      <c r="K13" s="14"/>
      <c r="L13" s="14"/>
      <c r="M13" s="14"/>
      <c r="N13" s="109"/>
      <c r="O13" s="115"/>
      <c r="P13" s="30"/>
      <c r="Q13" s="116"/>
      <c r="R13" s="31"/>
    </row>
    <row r="14" spans="1:18" ht="18" customHeight="1">
      <c r="D14" s="164" t="s">
        <v>10</v>
      </c>
      <c r="E14" s="104"/>
      <c r="F14" s="14"/>
      <c r="G14" s="106" t="s">
        <v>28</v>
      </c>
      <c r="H14" s="27">
        <v>0</v>
      </c>
      <c r="I14" s="14"/>
      <c r="K14" s="14"/>
      <c r="L14" s="14"/>
      <c r="M14" s="14"/>
      <c r="N14" s="106" t="s">
        <v>113</v>
      </c>
      <c r="O14" s="80">
        <v>0</v>
      </c>
      <c r="P14" s="107"/>
      <c r="Q14" s="107"/>
      <c r="R14" s="29">
        <f>$O$14*6.975</f>
        <v>0</v>
      </c>
    </row>
    <row r="15" spans="1:18" ht="19.5" customHeight="1">
      <c r="D15" s="164"/>
      <c r="E15" s="104"/>
      <c r="F15" s="14"/>
      <c r="G15" s="108" t="s">
        <v>29</v>
      </c>
      <c r="H15" s="82">
        <v>0</v>
      </c>
      <c r="I15" s="14"/>
      <c r="K15" s="14"/>
      <c r="L15" s="14"/>
      <c r="M15" s="14"/>
      <c r="N15" s="14"/>
      <c r="O15" s="99"/>
      <c r="P15" s="24"/>
      <c r="Q15" s="18"/>
      <c r="R15" s="16"/>
    </row>
    <row r="16" spans="1:18" ht="16.5" customHeight="1">
      <c r="A16" s="13">
        <v>0</v>
      </c>
      <c r="D16" s="164"/>
      <c r="E16" s="104"/>
      <c r="F16" s="14"/>
      <c r="G16" s="108" t="s">
        <v>30</v>
      </c>
      <c r="H16" s="26">
        <v>0</v>
      </c>
      <c r="I16" s="14"/>
      <c r="K16" s="14"/>
      <c r="L16" s="14"/>
      <c r="M16" s="14"/>
      <c r="N16" s="106" t="s">
        <v>114</v>
      </c>
      <c r="O16" s="27">
        <v>0</v>
      </c>
      <c r="P16" s="107"/>
      <c r="Q16" s="107"/>
      <c r="R16" s="29">
        <f>$O$16*18.6</f>
        <v>0</v>
      </c>
    </row>
    <row r="17" spans="1:21" ht="18" customHeight="1">
      <c r="A17" s="13">
        <v>1</v>
      </c>
      <c r="D17" s="164"/>
      <c r="E17" s="104"/>
      <c r="F17" s="14"/>
      <c r="G17" s="108" t="s">
        <v>31</v>
      </c>
      <c r="H17" s="82">
        <v>0</v>
      </c>
      <c r="I17" s="14"/>
      <c r="K17" s="14"/>
      <c r="L17" s="14"/>
      <c r="M17" s="14"/>
      <c r="N17" s="14"/>
      <c r="O17" s="99"/>
      <c r="P17" s="24"/>
      <c r="Q17" s="18"/>
      <c r="R17" s="16"/>
    </row>
    <row r="18" spans="1:21" ht="18" customHeight="1">
      <c r="D18" s="164"/>
      <c r="E18" s="104"/>
      <c r="F18" s="14"/>
      <c r="G18" s="108" t="s">
        <v>32</v>
      </c>
      <c r="H18" s="26">
        <v>0</v>
      </c>
      <c r="I18" s="14"/>
      <c r="K18" s="14"/>
      <c r="L18" s="14"/>
      <c r="M18" s="14"/>
      <c r="N18" s="106" t="s">
        <v>115</v>
      </c>
      <c r="O18" s="80">
        <v>0</v>
      </c>
      <c r="P18" s="107"/>
      <c r="Q18" s="107"/>
      <c r="R18" s="29">
        <f>$O$18*32.55</f>
        <v>0</v>
      </c>
    </row>
    <row r="19" spans="1:21" ht="18" customHeight="1">
      <c r="D19" s="164"/>
      <c r="E19" s="104"/>
      <c r="F19" s="14"/>
      <c r="G19" s="108" t="s">
        <v>33</v>
      </c>
      <c r="H19" s="82">
        <v>0</v>
      </c>
      <c r="I19" s="14"/>
      <c r="K19" s="14"/>
      <c r="L19" s="14"/>
      <c r="M19" s="14"/>
      <c r="N19" s="14"/>
      <c r="O19" s="99"/>
      <c r="P19" s="7"/>
      <c r="Q19" s="18"/>
      <c r="R19" s="16"/>
    </row>
    <row r="20" spans="1:21" ht="18" customHeight="1">
      <c r="D20" s="164"/>
      <c r="E20" s="104"/>
      <c r="F20" s="14"/>
      <c r="G20" s="14" t="s">
        <v>34</v>
      </c>
      <c r="H20" s="26">
        <v>0</v>
      </c>
      <c r="I20" s="14"/>
      <c r="K20" s="14"/>
      <c r="L20" s="14"/>
      <c r="M20" s="14"/>
      <c r="O20" s="18"/>
      <c r="P20" s="18"/>
      <c r="Q20" s="18"/>
      <c r="R20" s="7"/>
    </row>
    <row r="21" spans="1:21" ht="18" hidden="1" customHeight="1">
      <c r="D21" s="149"/>
      <c r="E21" s="148"/>
      <c r="F21" s="14"/>
      <c r="G21" s="113" t="s">
        <v>44</v>
      </c>
      <c r="H21" s="114">
        <f>SUM(H14:H20)/COUNTA(H14:H20)</f>
        <v>0</v>
      </c>
      <c r="I21" s="14"/>
      <c r="K21" s="14"/>
      <c r="L21" s="14"/>
      <c r="M21" s="14"/>
      <c r="N21" s="14"/>
      <c r="O21" s="99"/>
      <c r="P21" s="7"/>
      <c r="Q21" s="18"/>
      <c r="R21" s="25"/>
    </row>
    <row r="22" spans="1:21" ht="18" customHeight="1">
      <c r="D22" s="149"/>
      <c r="E22" s="148"/>
      <c r="F22" s="14"/>
      <c r="G22" s="14"/>
      <c r="H22" s="3"/>
      <c r="I22" s="14"/>
      <c r="K22" s="14"/>
      <c r="L22" s="102" t="s">
        <v>51</v>
      </c>
      <c r="N22" s="102" t="s">
        <v>111</v>
      </c>
      <c r="O22" s="7"/>
      <c r="P22" s="5"/>
      <c r="Q22" s="18"/>
      <c r="R22" s="16"/>
    </row>
    <row r="23" spans="1:21" ht="18" customHeight="1">
      <c r="D23" s="164" t="s">
        <v>11</v>
      </c>
      <c r="E23" s="104"/>
      <c r="F23" s="14"/>
      <c r="G23" s="106" t="s">
        <v>15</v>
      </c>
      <c r="H23" s="80">
        <v>0</v>
      </c>
      <c r="I23" s="14"/>
      <c r="K23" s="14"/>
      <c r="L23" s="14"/>
      <c r="M23" s="102"/>
      <c r="N23" s="37"/>
      <c r="O23" s="48"/>
      <c r="P23" s="27">
        <v>0</v>
      </c>
      <c r="Q23" s="107"/>
      <c r="R23" s="38">
        <f>P23</f>
        <v>0</v>
      </c>
    </row>
    <row r="24" spans="1:21" ht="18" customHeight="1">
      <c r="D24" s="164"/>
      <c r="E24" s="104"/>
      <c r="F24" s="14"/>
      <c r="G24" s="108" t="s">
        <v>16</v>
      </c>
      <c r="H24" s="26">
        <v>0</v>
      </c>
      <c r="I24" s="14"/>
      <c r="K24" s="14"/>
    </row>
    <row r="25" spans="1:21" ht="18" customHeight="1">
      <c r="D25" s="164"/>
      <c r="E25" s="104"/>
      <c r="F25" s="14"/>
      <c r="G25" s="109" t="s">
        <v>17</v>
      </c>
      <c r="H25" s="83">
        <v>0</v>
      </c>
      <c r="I25" s="14"/>
      <c r="K25" s="14"/>
      <c r="L25" s="14"/>
      <c r="M25" s="40"/>
      <c r="N25" s="118"/>
      <c r="O25" s="46"/>
      <c r="P25" s="46"/>
      <c r="Q25" s="51"/>
      <c r="R25" s="46"/>
    </row>
    <row r="26" spans="1:21" ht="19.5" hidden="1" customHeight="1">
      <c r="D26" s="119"/>
      <c r="E26" s="148"/>
      <c r="G26" s="113" t="s">
        <v>44</v>
      </c>
      <c r="H26" s="114">
        <f>SUM(H23:H25)/COUNTA(H23:H25)</f>
        <v>0</v>
      </c>
      <c r="K26" s="14"/>
      <c r="L26" s="14"/>
      <c r="M26" s="12"/>
      <c r="N26" s="12"/>
      <c r="O26" s="12"/>
      <c r="P26" s="120"/>
      <c r="R26" s="151"/>
    </row>
    <row r="27" spans="1:21" ht="18" customHeight="1">
      <c r="D27" s="149"/>
      <c r="E27" s="148"/>
      <c r="F27" s="14"/>
      <c r="G27" s="14"/>
      <c r="H27" s="7"/>
      <c r="K27" s="14"/>
      <c r="L27" s="14"/>
      <c r="M27" s="12"/>
      <c r="N27" s="121"/>
      <c r="O27" s="121"/>
      <c r="P27" s="122"/>
      <c r="Q27" s="123"/>
      <c r="R27" s="39">
        <f>SUM(R9:R23)</f>
        <v>0</v>
      </c>
    </row>
    <row r="28" spans="1:21" ht="18" customHeight="1">
      <c r="D28" s="165" t="s">
        <v>122</v>
      </c>
      <c r="E28" s="124"/>
      <c r="F28" s="125"/>
      <c r="G28" s="106" t="s">
        <v>35</v>
      </c>
      <c r="H28" s="27">
        <v>0</v>
      </c>
      <c r="I28" s="14"/>
      <c r="J28" s="14"/>
      <c r="K28" s="14"/>
      <c r="L28" s="14"/>
      <c r="M28" s="40"/>
      <c r="N28" s="40"/>
      <c r="O28" s="12"/>
      <c r="P28" s="120"/>
      <c r="Q28" s="151"/>
      <c r="R28" s="14"/>
      <c r="S28" s="14"/>
      <c r="T28" s="126" t="s">
        <v>9</v>
      </c>
      <c r="U28" s="127">
        <f>H12</f>
        <v>0</v>
      </c>
    </row>
    <row r="29" spans="1:21" ht="18" customHeight="1">
      <c r="D29" s="165"/>
      <c r="E29" s="124"/>
      <c r="F29" s="125"/>
      <c r="G29" s="108" t="s">
        <v>4</v>
      </c>
      <c r="H29" s="84">
        <v>0</v>
      </c>
      <c r="I29" s="14"/>
      <c r="J29" s="14"/>
      <c r="L29" s="14"/>
      <c r="M29" s="12"/>
      <c r="N29" s="12"/>
      <c r="O29" s="12"/>
      <c r="P29" s="12"/>
      <c r="Q29" s="12"/>
      <c r="R29" s="14"/>
      <c r="T29" s="126" t="s">
        <v>10</v>
      </c>
      <c r="U29" s="127">
        <f>H21</f>
        <v>0</v>
      </c>
    </row>
    <row r="30" spans="1:21" ht="18" customHeight="1">
      <c r="D30" s="165"/>
      <c r="E30" s="124"/>
      <c r="F30" s="125"/>
      <c r="G30" s="108" t="s">
        <v>5</v>
      </c>
      <c r="H30" s="26">
        <v>0</v>
      </c>
      <c r="I30" s="14"/>
      <c r="L30" s="14"/>
      <c r="M30" s="40"/>
      <c r="N30" s="40"/>
      <c r="O30" s="12"/>
      <c r="P30" s="120"/>
      <c r="Q30" s="151"/>
      <c r="R30" s="14"/>
      <c r="T30" s="126" t="s">
        <v>11</v>
      </c>
      <c r="U30" s="127">
        <f>H26</f>
        <v>0</v>
      </c>
    </row>
    <row r="31" spans="1:21" ht="18" customHeight="1">
      <c r="D31" s="165"/>
      <c r="E31" s="124"/>
      <c r="F31" s="125"/>
      <c r="G31" s="128" t="s">
        <v>109</v>
      </c>
      <c r="H31" s="82">
        <v>0</v>
      </c>
      <c r="I31" s="14"/>
      <c r="L31" s="14"/>
      <c r="M31" s="12"/>
      <c r="N31" s="12"/>
      <c r="O31" s="12"/>
      <c r="P31" s="12"/>
      <c r="Q31" s="12"/>
      <c r="R31" s="14"/>
      <c r="T31" s="126" t="s">
        <v>112</v>
      </c>
      <c r="U31" s="127">
        <f>H35</f>
        <v>0</v>
      </c>
    </row>
    <row r="32" spans="1:21" ht="21.75" customHeight="1">
      <c r="D32" s="165"/>
      <c r="E32" s="124"/>
      <c r="F32" s="14"/>
      <c r="G32" s="14" t="s">
        <v>21</v>
      </c>
      <c r="H32" s="20">
        <v>0</v>
      </c>
      <c r="I32" s="14"/>
      <c r="L32" s="14"/>
      <c r="M32" s="40"/>
      <c r="N32" s="40"/>
      <c r="O32" s="12"/>
      <c r="P32" s="120"/>
      <c r="Q32" s="151"/>
      <c r="R32" s="14"/>
      <c r="T32" s="126" t="s">
        <v>18</v>
      </c>
      <c r="U32" s="126">
        <f>H42</f>
        <v>0</v>
      </c>
    </row>
    <row r="33" spans="4:21" ht="18" customHeight="1">
      <c r="D33" s="165"/>
      <c r="E33" s="124"/>
      <c r="F33" s="14"/>
      <c r="G33" s="109" t="s">
        <v>20</v>
      </c>
      <c r="H33" s="83">
        <v>0</v>
      </c>
      <c r="I33" s="14"/>
      <c r="L33" s="14"/>
      <c r="M33" s="12"/>
      <c r="N33" s="12"/>
      <c r="O33" s="12"/>
      <c r="P33" s="12"/>
      <c r="Q33" s="151"/>
      <c r="R33" s="14"/>
      <c r="T33" s="126" t="s">
        <v>23</v>
      </c>
      <c r="U33" s="126">
        <f>H45</f>
        <v>0</v>
      </c>
    </row>
    <row r="34" spans="4:21" ht="18" customHeight="1">
      <c r="D34" s="165"/>
      <c r="E34" s="124"/>
      <c r="F34" s="125"/>
      <c r="G34" s="109" t="s">
        <v>22</v>
      </c>
      <c r="H34" s="32">
        <v>0</v>
      </c>
      <c r="I34" s="14"/>
      <c r="L34" s="14"/>
      <c r="M34" s="40"/>
      <c r="N34" s="40"/>
      <c r="O34" s="12"/>
      <c r="P34" s="120"/>
      <c r="Q34" s="151"/>
      <c r="R34" s="14"/>
      <c r="T34" s="126" t="s">
        <v>88</v>
      </c>
      <c r="U34" s="126">
        <f>H50</f>
        <v>0</v>
      </c>
    </row>
    <row r="35" spans="4:21" ht="18" hidden="1" customHeight="1">
      <c r="D35" s="150"/>
      <c r="E35" s="147"/>
      <c r="G35" s="131" t="s">
        <v>44</v>
      </c>
      <c r="H35" s="114">
        <f>SUM(H28:H34)/COUNTA(H28:H34)</f>
        <v>0</v>
      </c>
      <c r="L35" s="14"/>
      <c r="M35" s="12"/>
      <c r="N35" s="12"/>
      <c r="O35" s="12"/>
      <c r="P35" s="12"/>
      <c r="Q35" s="151"/>
      <c r="R35" s="14"/>
    </row>
    <row r="36" spans="4:21" ht="18" customHeight="1">
      <c r="D36" s="150"/>
      <c r="E36" s="147"/>
      <c r="G36" s="14"/>
      <c r="H36" s="3"/>
      <c r="L36" s="14"/>
      <c r="M36" s="12"/>
      <c r="N36" s="12"/>
      <c r="O36" s="12"/>
      <c r="P36" s="120"/>
      <c r="Q36" s="151"/>
      <c r="R36" s="14"/>
    </row>
    <row r="37" spans="4:21" ht="18" customHeight="1">
      <c r="D37" s="164" t="s">
        <v>18</v>
      </c>
      <c r="E37" s="104"/>
      <c r="F37" s="125"/>
      <c r="G37" s="106" t="s">
        <v>36</v>
      </c>
      <c r="H37" s="80">
        <v>0</v>
      </c>
      <c r="L37" s="14"/>
      <c r="M37" s="14"/>
      <c r="N37" s="14"/>
      <c r="O37" s="14"/>
      <c r="P37" s="132"/>
      <c r="Q37" s="11"/>
      <c r="R37" s="14"/>
    </row>
    <row r="38" spans="4:21" ht="18" customHeight="1">
      <c r="D38" s="164"/>
      <c r="E38" s="104"/>
      <c r="F38" s="125"/>
      <c r="G38" s="108" t="s">
        <v>37</v>
      </c>
      <c r="H38" s="26">
        <v>0</v>
      </c>
      <c r="I38" s="14"/>
      <c r="L38" s="14"/>
      <c r="M38" s="14"/>
      <c r="N38" s="14"/>
      <c r="O38" s="14"/>
      <c r="P38" s="14"/>
      <c r="Q38" s="14"/>
      <c r="R38" s="14"/>
    </row>
    <row r="39" spans="4:21" ht="18" customHeight="1">
      <c r="D39" s="164"/>
      <c r="E39" s="104"/>
      <c r="F39" s="125"/>
      <c r="G39" s="14" t="s">
        <v>38</v>
      </c>
      <c r="H39" s="81">
        <v>0</v>
      </c>
      <c r="L39" s="14"/>
      <c r="M39" s="14"/>
      <c r="N39" s="14"/>
      <c r="O39" s="14"/>
      <c r="P39" s="14"/>
      <c r="Q39" s="14"/>
      <c r="R39" s="14"/>
    </row>
    <row r="40" spans="4:21" ht="18" customHeight="1">
      <c r="D40" s="164"/>
      <c r="E40" s="104"/>
      <c r="F40" s="125"/>
      <c r="G40" s="108" t="s">
        <v>19</v>
      </c>
      <c r="H40" s="32">
        <v>0</v>
      </c>
      <c r="I40" s="14"/>
      <c r="L40" s="14"/>
      <c r="M40" s="14"/>
      <c r="N40" s="14"/>
      <c r="O40" s="14"/>
      <c r="P40" s="120"/>
      <c r="Q40" s="151"/>
      <c r="R40" s="14"/>
    </row>
    <row r="41" spans="4:21" ht="18" customHeight="1">
      <c r="D41" s="164"/>
      <c r="E41" s="104"/>
      <c r="F41" s="14"/>
      <c r="G41" s="109" t="s">
        <v>39</v>
      </c>
      <c r="H41" s="81">
        <v>0</v>
      </c>
      <c r="I41" s="14"/>
      <c r="L41" s="14"/>
      <c r="M41" s="14"/>
      <c r="N41" s="14"/>
      <c r="O41" s="14"/>
      <c r="P41" s="12"/>
      <c r="Q41" s="151"/>
      <c r="R41" s="14"/>
      <c r="S41" s="14"/>
    </row>
    <row r="42" spans="4:21" ht="18" hidden="1" customHeight="1">
      <c r="D42" s="149"/>
      <c r="E42" s="148"/>
      <c r="G42" s="113" t="s">
        <v>44</v>
      </c>
      <c r="H42" s="133">
        <f>SUM(H37:H41)/COUNTA(H37:H41)</f>
        <v>0</v>
      </c>
      <c r="I42" s="14"/>
      <c r="L42" s="14"/>
      <c r="M42" s="14"/>
      <c r="N42" s="14"/>
      <c r="O42" s="14"/>
      <c r="P42" s="120"/>
      <c r="Q42" s="151"/>
      <c r="R42" s="14"/>
      <c r="S42" s="14"/>
    </row>
    <row r="43" spans="4:21" ht="17.25" customHeight="1">
      <c r="D43" s="149"/>
      <c r="E43" s="148"/>
      <c r="G43" s="14"/>
      <c r="H43" s="8"/>
      <c r="I43" s="14"/>
      <c r="L43" s="14"/>
      <c r="M43" s="14"/>
      <c r="N43" s="14"/>
      <c r="O43" s="14"/>
      <c r="P43" s="151"/>
      <c r="Q43" s="151"/>
      <c r="R43" s="14"/>
      <c r="S43" s="14"/>
    </row>
    <row r="44" spans="4:21" ht="17.25" customHeight="1">
      <c r="D44" s="149" t="s">
        <v>23</v>
      </c>
      <c r="E44" s="104"/>
      <c r="F44" s="125"/>
      <c r="G44" s="14" t="s">
        <v>24</v>
      </c>
      <c r="H44" s="20">
        <v>0</v>
      </c>
      <c r="I44" s="14"/>
      <c r="L44" s="14"/>
      <c r="M44" s="14"/>
      <c r="N44" s="14"/>
      <c r="O44" s="14"/>
      <c r="P44" s="12"/>
      <c r="Q44" s="151"/>
      <c r="R44" s="14"/>
      <c r="S44" s="14"/>
    </row>
    <row r="45" spans="4:21" ht="18" hidden="1" customHeight="1">
      <c r="D45" s="149"/>
      <c r="E45" s="134"/>
      <c r="G45" s="113" t="s">
        <v>44</v>
      </c>
      <c r="H45" s="135">
        <f>SUM(H44)/COUNTA(H44)</f>
        <v>0</v>
      </c>
      <c r="I45" s="14"/>
      <c r="L45" s="14"/>
      <c r="M45" s="14"/>
      <c r="N45" s="14"/>
      <c r="O45" s="14"/>
      <c r="P45" s="12"/>
      <c r="Q45" s="12"/>
      <c r="R45" s="14"/>
      <c r="S45" s="14"/>
    </row>
    <row r="46" spans="4:21" ht="18" customHeight="1">
      <c r="D46" s="149"/>
      <c r="E46" s="148"/>
      <c r="G46" s="14"/>
      <c r="H46" s="14"/>
      <c r="L46" s="14"/>
      <c r="M46" s="14"/>
      <c r="N46" s="14"/>
      <c r="O46" s="14"/>
      <c r="P46" s="12"/>
      <c r="Q46" s="12"/>
      <c r="R46" s="14"/>
      <c r="S46" s="14"/>
    </row>
    <row r="47" spans="4:21" ht="18" customHeight="1">
      <c r="D47" s="164" t="s">
        <v>88</v>
      </c>
      <c r="E47" s="104"/>
      <c r="F47" s="125"/>
      <c r="G47" s="106" t="s">
        <v>89</v>
      </c>
      <c r="H47" s="80">
        <v>0</v>
      </c>
      <c r="L47" s="14"/>
      <c r="M47" s="14"/>
      <c r="N47" s="14"/>
      <c r="O47" s="14"/>
      <c r="P47" s="12"/>
      <c r="Q47" s="12"/>
      <c r="R47" s="14"/>
      <c r="S47" s="14"/>
    </row>
    <row r="48" spans="4:21" ht="18" customHeight="1">
      <c r="D48" s="164"/>
      <c r="E48" s="104"/>
      <c r="F48" s="125"/>
      <c r="G48" s="108" t="s">
        <v>90</v>
      </c>
      <c r="H48" s="26">
        <v>0</v>
      </c>
      <c r="I48" s="14"/>
      <c r="L48" s="14"/>
      <c r="M48" s="14"/>
      <c r="N48" s="14"/>
      <c r="O48" s="14"/>
      <c r="P48" s="151"/>
      <c r="Q48" s="151"/>
      <c r="R48" s="14"/>
      <c r="S48" s="14"/>
    </row>
    <row r="49" spans="4:21" ht="18" customHeight="1">
      <c r="D49" s="164"/>
      <c r="E49" s="104"/>
      <c r="F49" s="125"/>
      <c r="G49" s="14" t="s">
        <v>91</v>
      </c>
      <c r="H49" s="81">
        <v>0</v>
      </c>
      <c r="I49" s="14"/>
      <c r="L49" s="14"/>
      <c r="M49" s="102"/>
      <c r="N49" s="14"/>
      <c r="O49" s="14"/>
      <c r="P49" s="120"/>
      <c r="Q49" s="151"/>
      <c r="R49" s="14"/>
      <c r="S49" s="14"/>
    </row>
    <row r="50" spans="4:21" ht="18" hidden="1" customHeight="1">
      <c r="F50" s="136"/>
      <c r="G50" s="137" t="s">
        <v>44</v>
      </c>
      <c r="H50" s="138">
        <f>SUM(H47:H49)/COUNTA(H47:H49)</f>
        <v>0</v>
      </c>
      <c r="L50" s="14"/>
      <c r="M50" s="102"/>
      <c r="N50" s="102"/>
      <c r="O50" s="14"/>
      <c r="P50" s="132"/>
      <c r="Q50" s="151"/>
      <c r="R50" s="14"/>
      <c r="S50" s="14"/>
    </row>
    <row r="51" spans="4:21" ht="18" customHeight="1">
      <c r="G51" s="14"/>
      <c r="H51" s="14"/>
      <c r="L51" s="14"/>
      <c r="M51" s="102"/>
      <c r="N51" s="102"/>
      <c r="O51" s="14"/>
      <c r="P51" s="132"/>
      <c r="Q51" s="151"/>
      <c r="R51" s="14"/>
      <c r="S51" s="14"/>
    </row>
    <row r="52" spans="4:21" ht="18" customHeight="1">
      <c r="E52" s="14"/>
      <c r="F52" s="40"/>
      <c r="I52" s="14"/>
      <c r="L52" s="14"/>
      <c r="M52" s="14"/>
      <c r="N52" s="14"/>
      <c r="O52" s="14"/>
      <c r="P52" s="12"/>
      <c r="Q52" s="12"/>
      <c r="R52" s="14"/>
      <c r="S52" s="14"/>
    </row>
    <row r="53" spans="4:21" ht="20.25" customHeight="1">
      <c r="G53" s="139" t="s">
        <v>93</v>
      </c>
      <c r="H53" s="22">
        <f>SUM(H45,H42,H35,H26,H21,H12,H50)/COUNTA(H45,H42,H35,H26,H21,H12,H50)</f>
        <v>0</v>
      </c>
      <c r="L53" s="14"/>
      <c r="M53" s="14"/>
      <c r="N53" s="14"/>
      <c r="O53" s="14"/>
      <c r="P53" s="132"/>
      <c r="Q53" s="151"/>
      <c r="R53" s="14"/>
      <c r="S53" s="14"/>
    </row>
    <row r="54" spans="4:21" ht="18" customHeight="1">
      <c r="G54" s="14"/>
      <c r="L54" s="14"/>
      <c r="M54" s="14"/>
      <c r="N54" s="14"/>
      <c r="O54" s="14"/>
      <c r="P54" s="151"/>
      <c r="Q54" s="151"/>
      <c r="R54" s="14"/>
      <c r="S54" s="14"/>
    </row>
    <row r="55" spans="4:21" ht="18" customHeight="1">
      <c r="L55" s="14"/>
      <c r="M55" s="14"/>
      <c r="N55" s="14"/>
      <c r="O55" s="14"/>
      <c r="P55" s="12"/>
      <c r="Q55" s="12"/>
      <c r="R55" s="14"/>
      <c r="S55" s="14"/>
    </row>
    <row r="56" spans="4:21" ht="30" customHeight="1">
      <c r="D56" s="167" t="s">
        <v>124</v>
      </c>
      <c r="E56" s="167"/>
      <c r="F56" s="167"/>
      <c r="G56" s="167"/>
      <c r="H56" s="167"/>
      <c r="L56" s="14"/>
      <c r="M56" s="14"/>
      <c r="N56" s="14"/>
      <c r="O56" s="14"/>
      <c r="P56" s="132"/>
      <c r="Q56" s="151"/>
      <c r="R56" s="14"/>
      <c r="S56" s="14"/>
    </row>
    <row r="57" spans="4:21" ht="15">
      <c r="I57" s="14"/>
      <c r="L57" s="14"/>
      <c r="M57" s="14"/>
      <c r="N57" s="14"/>
      <c r="O57" s="14"/>
      <c r="P57" s="120"/>
      <c r="Q57" s="151"/>
      <c r="R57" s="14"/>
      <c r="S57" s="14"/>
    </row>
    <row r="58" spans="4:21" ht="19.5" customHeight="1">
      <c r="D58" s="140" t="s">
        <v>42</v>
      </c>
      <c r="F58" s="14"/>
      <c r="G58" s="103" t="s">
        <v>43</v>
      </c>
      <c r="H58" s="103" t="s">
        <v>41</v>
      </c>
      <c r="L58" s="14"/>
      <c r="M58" s="14"/>
      <c r="N58" s="14"/>
      <c r="O58" s="14"/>
      <c r="P58" s="132"/>
      <c r="Q58" s="151"/>
      <c r="R58" s="14"/>
      <c r="S58" s="14"/>
    </row>
    <row r="59" spans="4:21" ht="17.100000000000001" customHeight="1">
      <c r="D59" s="14"/>
      <c r="F59" s="103"/>
      <c r="G59" s="103"/>
      <c r="H59" s="103"/>
      <c r="L59" s="14"/>
      <c r="M59" s="14"/>
      <c r="N59" s="14"/>
      <c r="O59" s="14"/>
      <c r="P59" s="120"/>
      <c r="Q59" s="151"/>
      <c r="R59" s="14"/>
      <c r="S59" s="14"/>
      <c r="T59" s="14"/>
      <c r="U59" s="14"/>
    </row>
    <row r="60" spans="4:21" ht="17.100000000000001" customHeight="1">
      <c r="D60" s="162" t="s">
        <v>12</v>
      </c>
      <c r="E60" s="141"/>
      <c r="F60" s="14"/>
      <c r="G60" s="106" t="s">
        <v>25</v>
      </c>
      <c r="H60" s="80">
        <v>0</v>
      </c>
      <c r="I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4:21" ht="17.100000000000001" customHeight="1">
      <c r="D61" s="162"/>
      <c r="E61" s="141"/>
      <c r="F61" s="14"/>
      <c r="G61" s="108" t="s">
        <v>26</v>
      </c>
      <c r="H61" s="26">
        <v>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4:21" ht="17.100000000000001" customHeight="1">
      <c r="D62" s="162"/>
      <c r="E62" s="141"/>
      <c r="F62" s="14"/>
      <c r="G62" s="108" t="s">
        <v>65</v>
      </c>
      <c r="H62" s="81">
        <v>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4:21" ht="17.100000000000001" customHeight="1">
      <c r="D63" s="162"/>
      <c r="E63" s="141"/>
      <c r="F63" s="14"/>
      <c r="G63" s="14" t="s">
        <v>66</v>
      </c>
      <c r="H63" s="32">
        <v>0</v>
      </c>
      <c r="L63" s="14"/>
      <c r="M63" s="14"/>
      <c r="N63" s="14"/>
      <c r="O63" s="14"/>
      <c r="P63" s="14"/>
      <c r="Q63" s="14"/>
      <c r="R63" s="14"/>
    </row>
    <row r="64" spans="4:21" ht="17.100000000000001" customHeight="1">
      <c r="D64" s="14"/>
      <c r="F64" s="7"/>
      <c r="G64" s="14"/>
      <c r="H64" s="7"/>
      <c r="L64" s="14"/>
      <c r="M64" s="14"/>
      <c r="N64" s="14"/>
      <c r="O64" s="14"/>
      <c r="P64" s="14"/>
      <c r="Q64" s="14"/>
      <c r="R64" s="14"/>
    </row>
    <row r="65" spans="4:21" ht="17.100000000000001" customHeight="1">
      <c r="D65" s="161" t="s">
        <v>13</v>
      </c>
      <c r="E65" s="141"/>
      <c r="F65" s="14"/>
      <c r="G65" s="106" t="s">
        <v>27</v>
      </c>
      <c r="H65" s="80">
        <v>0</v>
      </c>
      <c r="L65" s="14"/>
      <c r="M65" s="14"/>
      <c r="N65" s="14"/>
      <c r="O65" s="14"/>
      <c r="P65" s="14"/>
      <c r="Q65" s="14"/>
      <c r="R65" s="14"/>
    </row>
    <row r="66" spans="4:21" ht="17.100000000000001" customHeight="1">
      <c r="D66" s="161"/>
      <c r="E66" s="141"/>
      <c r="F66" s="14"/>
      <c r="G66" s="108" t="s">
        <v>120</v>
      </c>
      <c r="H66" s="26">
        <v>0</v>
      </c>
      <c r="L66" s="14"/>
      <c r="M66" s="14"/>
      <c r="N66" s="14"/>
      <c r="O66" s="14"/>
      <c r="P66" s="14"/>
      <c r="Q66" s="14"/>
      <c r="R66" s="14"/>
    </row>
    <row r="67" spans="4:21" ht="17.100000000000001" customHeight="1">
      <c r="D67" s="161"/>
      <c r="E67" s="141"/>
      <c r="F67" s="14"/>
      <c r="G67" s="108" t="s">
        <v>6</v>
      </c>
      <c r="H67" s="81">
        <v>0</v>
      </c>
      <c r="L67" s="14"/>
      <c r="M67" s="14"/>
      <c r="N67" s="14"/>
      <c r="O67" s="14"/>
      <c r="P67" s="14"/>
      <c r="Q67" s="14"/>
      <c r="R67" s="14"/>
    </row>
    <row r="68" spans="4:21" ht="17.100000000000001" customHeight="1">
      <c r="D68" s="161"/>
      <c r="E68" s="141"/>
      <c r="F68" s="14"/>
      <c r="G68" s="14" t="s">
        <v>7</v>
      </c>
      <c r="H68" s="32">
        <v>0</v>
      </c>
      <c r="L68" s="14"/>
      <c r="M68" s="14"/>
      <c r="N68" s="14"/>
      <c r="O68" s="14"/>
      <c r="P68" s="14"/>
      <c r="Q68" s="14"/>
      <c r="R68" s="14"/>
    </row>
    <row r="69" spans="4:21" ht="17.100000000000001" customHeight="1">
      <c r="D69" s="14"/>
      <c r="F69" s="7"/>
      <c r="G69" s="14"/>
      <c r="H69" s="7"/>
      <c r="L69" s="14"/>
      <c r="M69" s="14"/>
      <c r="N69" s="14"/>
      <c r="O69" s="14"/>
      <c r="P69" s="14"/>
      <c r="Q69" s="14"/>
      <c r="R69" s="14"/>
    </row>
    <row r="70" spans="4:21" ht="17.100000000000001" customHeight="1">
      <c r="D70" s="161" t="s">
        <v>14</v>
      </c>
      <c r="E70" s="141"/>
      <c r="F70" s="14"/>
      <c r="G70" s="106" t="s">
        <v>110</v>
      </c>
      <c r="H70" s="80">
        <v>0</v>
      </c>
      <c r="L70" s="14"/>
      <c r="M70" s="102"/>
      <c r="N70" s="102"/>
      <c r="O70" s="102"/>
      <c r="P70" s="14"/>
      <c r="Q70" s="14"/>
      <c r="R70" s="14"/>
    </row>
    <row r="71" spans="4:21" ht="17.100000000000001" customHeight="1">
      <c r="D71" s="161"/>
      <c r="E71" s="141"/>
      <c r="F71" s="14"/>
      <c r="G71" s="14" t="s">
        <v>8</v>
      </c>
      <c r="H71" s="32">
        <v>0</v>
      </c>
      <c r="L71" s="14"/>
      <c r="M71" s="14"/>
      <c r="N71" s="14"/>
      <c r="O71" s="103"/>
      <c r="P71" s="14"/>
      <c r="Q71" s="14"/>
      <c r="R71" s="14"/>
    </row>
    <row r="72" spans="4:21" ht="17.100000000000001" customHeight="1">
      <c r="D72" s="14"/>
      <c r="F72" s="14"/>
      <c r="G72" s="14"/>
      <c r="H72" s="7"/>
      <c r="I72" s="14"/>
      <c r="K72" s="14"/>
      <c r="L72" s="14"/>
      <c r="M72" s="14"/>
      <c r="N72" s="14"/>
      <c r="O72" s="7"/>
      <c r="P72" s="14"/>
      <c r="Q72" s="142"/>
      <c r="R72" s="14"/>
      <c r="S72" s="14"/>
      <c r="T72" s="14"/>
      <c r="U72" s="14"/>
    </row>
    <row r="73" spans="4:21" ht="17.100000000000001" customHeight="1">
      <c r="G73" s="143"/>
      <c r="H73" s="143"/>
      <c r="K73" s="14"/>
      <c r="L73" s="14"/>
      <c r="M73" s="14"/>
      <c r="N73" s="14"/>
      <c r="O73" s="14"/>
      <c r="P73" s="14"/>
      <c r="Q73" s="144"/>
      <c r="R73" s="14"/>
      <c r="S73" s="14"/>
      <c r="T73" s="14"/>
      <c r="U73" s="14"/>
    </row>
    <row r="74" spans="4:21" ht="17.100000000000001" customHeight="1">
      <c r="D74" s="14"/>
      <c r="F74" s="14"/>
      <c r="G74" s="50" t="s">
        <v>94</v>
      </c>
      <c r="H74" s="28">
        <f>SUM(H60:H63,H65:H68,H70:H71)/COUNTA(H60:H63,H65:H68,H70:H71)</f>
        <v>0</v>
      </c>
      <c r="K74" s="14"/>
      <c r="L74" s="14"/>
      <c r="M74" s="14"/>
      <c r="N74" s="14"/>
      <c r="O74" s="14"/>
      <c r="P74" s="160"/>
      <c r="Q74" s="160"/>
      <c r="R74" s="145"/>
      <c r="S74" s="14"/>
      <c r="T74" s="14"/>
      <c r="U74" s="14"/>
    </row>
    <row r="75" spans="4:21"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4:21"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4:21"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</sheetData>
  <sheetProtection algorithmName="SHA-512" hashValue="K5evkc5yZYeUaTQmamlWvemTJx0R4Ehzz2DNjS9nQiQkf3RVsi05/v1vjPRqpuAwD2eEzQE2YZufGV9yKSyimA==" saltValue="tAx93zrZD7lAnCQvg81w9Q==" spinCount="100000" sheet="1" objects="1" scenarios="1"/>
  <mergeCells count="16">
    <mergeCell ref="D60:D63"/>
    <mergeCell ref="D65:D68"/>
    <mergeCell ref="D70:D71"/>
    <mergeCell ref="P74:Q74"/>
    <mergeCell ref="D14:D20"/>
    <mergeCell ref="D23:D25"/>
    <mergeCell ref="D28:D34"/>
    <mergeCell ref="D37:D41"/>
    <mergeCell ref="D47:D49"/>
    <mergeCell ref="D56:H56"/>
    <mergeCell ref="D9:D11"/>
    <mergeCell ref="D3:H3"/>
    <mergeCell ref="L3:R3"/>
    <mergeCell ref="D5:E6"/>
    <mergeCell ref="G5:H5"/>
    <mergeCell ref="G6:H6"/>
  </mergeCells>
  <conditionalFormatting sqref="H53">
    <cfRule type="colorScale" priority="1">
      <colorScale>
        <cfvo type="num" val="0.24"/>
        <cfvo type="num" val="0.25"/>
        <color rgb="FFF8696B"/>
        <color rgb="FF63BE7B"/>
      </colorScale>
    </cfRule>
    <cfRule type="colorScale" priority="3">
      <colorScale>
        <cfvo type="num" val="0.28999999999999998"/>
        <cfvo type="num" val="0.3"/>
        <color rgb="FFF8696B"/>
        <color rgb="FF63BE7B"/>
      </colorScale>
    </cfRule>
  </conditionalFormatting>
  <conditionalFormatting sqref="H74">
    <cfRule type="colorScale" priority="2">
      <colorScale>
        <cfvo type="num" val="0.24"/>
        <cfvo type="num" val="0.25"/>
        <color rgb="FFF8696B"/>
        <color rgb="FF63BE7B"/>
      </colorScale>
    </cfRule>
  </conditionalFormatting>
  <dataValidations count="3">
    <dataValidation type="list" allowBlank="1" showInputMessage="1" showErrorMessage="1" sqref="H47:H50 H9:H45 H60:H71">
      <formula1>$A$16:$A$17</formula1>
    </dataValidation>
    <dataValidation type="list" allowBlank="1" showInputMessage="1" showErrorMessage="1" sqref="G5">
      <formula1>$A$6:$A$12</formula1>
    </dataValidation>
    <dataValidation type="list" allowBlank="1" showInputMessage="1" showErrorMessage="1" sqref="N23">
      <formula1>$A$6:$A$13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7"/>
  <sheetViews>
    <sheetView showGridLines="0" zoomScale="80" zoomScaleNormal="80" zoomScalePageLayoutView="110" workbookViewId="0">
      <pane xSplit="2" topLeftCell="C1" activePane="topRight" state="frozen"/>
      <selection activeCell="B1" sqref="B1"/>
      <selection pane="topRight" activeCell="D4" sqref="D4"/>
    </sheetView>
  </sheetViews>
  <sheetFormatPr defaultColWidth="9.140625" defaultRowHeight="14.25"/>
  <cols>
    <col min="1" max="1" width="9.28515625" style="13" hidden="1" customWidth="1"/>
    <col min="2" max="2" width="9.140625" style="14" customWidth="1"/>
    <col min="3" max="3" width="3.7109375" style="14" customWidth="1"/>
    <col min="4" max="4" width="18.85546875" style="13" customWidth="1"/>
    <col min="5" max="5" width="3.85546875" style="13" customWidth="1"/>
    <col min="6" max="6" width="1.85546875" style="13" customWidth="1"/>
    <col min="7" max="7" width="65.7109375" style="13" customWidth="1"/>
    <col min="8" max="8" width="7.85546875" style="13" customWidth="1"/>
    <col min="9" max="9" width="9.140625" style="13" customWidth="1"/>
    <col min="10" max="10" width="9.140625" style="13"/>
    <col min="11" max="11" width="10.28515625" style="13" customWidth="1"/>
    <col min="12" max="12" width="5.28515625" style="13" customWidth="1"/>
    <col min="13" max="13" width="3.28515625" style="13" customWidth="1"/>
    <col min="14" max="14" width="45.7109375" style="13" customWidth="1"/>
    <col min="15" max="16" width="11.85546875" style="13" customWidth="1"/>
    <col min="17" max="17" width="5.85546875" style="13" customWidth="1"/>
    <col min="18" max="18" width="11.85546875" style="13" customWidth="1"/>
    <col min="19" max="16384" width="9.140625" style="13"/>
  </cols>
  <sheetData>
    <row r="2" spans="1:18">
      <c r="A2" s="89" t="s">
        <v>45</v>
      </c>
      <c r="I2" s="14"/>
      <c r="J2" s="14"/>
    </row>
    <row r="3" spans="1:18" ht="30" customHeight="1">
      <c r="A3" s="90" t="s">
        <v>46</v>
      </c>
      <c r="D3" s="163" t="s">
        <v>83</v>
      </c>
      <c r="E3" s="163"/>
      <c r="F3" s="163"/>
      <c r="G3" s="163"/>
      <c r="H3" s="163"/>
      <c r="I3" s="91"/>
      <c r="J3" s="91"/>
      <c r="L3" s="166" t="s">
        <v>101</v>
      </c>
      <c r="M3" s="166"/>
      <c r="N3" s="166"/>
      <c r="O3" s="166"/>
      <c r="P3" s="166"/>
      <c r="Q3" s="166"/>
      <c r="R3" s="166"/>
    </row>
    <row r="4" spans="1:18" ht="18.75" customHeight="1">
      <c r="D4" s="92"/>
      <c r="E4" s="14"/>
      <c r="F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ht="30.75" customHeight="1">
      <c r="A5" s="93" t="s">
        <v>71</v>
      </c>
      <c r="D5" s="169" t="s">
        <v>123</v>
      </c>
      <c r="E5" s="169"/>
      <c r="F5" s="14"/>
      <c r="G5" s="168"/>
      <c r="H5" s="168"/>
      <c r="I5" s="14"/>
      <c r="J5" s="14"/>
      <c r="K5" s="14"/>
      <c r="L5" s="94"/>
      <c r="M5" s="14"/>
      <c r="N5" s="95"/>
      <c r="O5" s="96" t="s">
        <v>72</v>
      </c>
      <c r="P5" s="97" t="s">
        <v>118</v>
      </c>
      <c r="R5" s="97" t="s">
        <v>119</v>
      </c>
    </row>
    <row r="6" spans="1:18" ht="18" customHeight="1">
      <c r="A6" s="98" t="s">
        <v>67</v>
      </c>
      <c r="D6" s="169"/>
      <c r="E6" s="169"/>
      <c r="F6" s="14"/>
      <c r="G6" s="159"/>
      <c r="H6" s="159"/>
      <c r="I6" s="14"/>
      <c r="J6" s="14"/>
      <c r="K6" s="14"/>
      <c r="N6" s="14"/>
      <c r="O6" s="14"/>
      <c r="P6" s="99"/>
      <c r="R6" s="14"/>
    </row>
    <row r="7" spans="1:18" ht="36.75" customHeight="1">
      <c r="A7" s="98" t="s">
        <v>68</v>
      </c>
      <c r="D7" s="100" t="s">
        <v>40</v>
      </c>
      <c r="E7" s="100"/>
      <c r="F7" s="152"/>
      <c r="G7" s="101" t="s">
        <v>0</v>
      </c>
      <c r="H7" s="101" t="s">
        <v>41</v>
      </c>
      <c r="I7" s="153"/>
      <c r="J7" s="6"/>
      <c r="K7" s="153"/>
      <c r="L7" s="154" t="s">
        <v>47</v>
      </c>
      <c r="M7" s="6"/>
      <c r="N7" s="154" t="s">
        <v>48</v>
      </c>
    </row>
    <row r="8" spans="1:18" ht="18.75" customHeight="1">
      <c r="A8" s="98" t="s">
        <v>69</v>
      </c>
      <c r="D8" s="103"/>
      <c r="E8" s="103"/>
      <c r="F8" s="14"/>
      <c r="G8" s="103"/>
      <c r="H8" s="103"/>
      <c r="I8" s="14"/>
      <c r="K8" s="14"/>
    </row>
    <row r="9" spans="1:18" ht="19.5" customHeight="1">
      <c r="A9" s="98" t="s">
        <v>70</v>
      </c>
      <c r="D9" s="164" t="s">
        <v>9</v>
      </c>
      <c r="E9" s="104"/>
      <c r="F9" s="14"/>
      <c r="G9" s="105" t="s">
        <v>1</v>
      </c>
      <c r="H9" s="80">
        <v>0</v>
      </c>
      <c r="I9" s="14"/>
      <c r="K9" s="14"/>
      <c r="L9" s="14"/>
      <c r="M9" s="14"/>
      <c r="N9" s="106" t="s">
        <v>49</v>
      </c>
      <c r="O9" s="107"/>
      <c r="P9" s="80">
        <v>0</v>
      </c>
      <c r="Q9" s="107"/>
      <c r="R9" s="29">
        <f>P9</f>
        <v>0</v>
      </c>
    </row>
    <row r="10" spans="1:18" ht="18" customHeight="1">
      <c r="A10" s="98" t="s">
        <v>52</v>
      </c>
      <c r="D10" s="164"/>
      <c r="E10" s="104"/>
      <c r="F10" s="14"/>
      <c r="G10" s="108" t="s">
        <v>2</v>
      </c>
      <c r="H10" s="26">
        <v>0</v>
      </c>
      <c r="I10" s="14"/>
      <c r="K10" s="14"/>
      <c r="L10" s="14"/>
      <c r="M10" s="14"/>
      <c r="N10" s="14"/>
      <c r="O10" s="99"/>
      <c r="P10" s="7"/>
      <c r="Q10" s="18"/>
      <c r="R10" s="16"/>
    </row>
    <row r="11" spans="1:18" ht="18" customHeight="1">
      <c r="A11" s="98" t="s">
        <v>53</v>
      </c>
      <c r="D11" s="164"/>
      <c r="E11" s="104"/>
      <c r="F11" s="14"/>
      <c r="G11" s="109" t="s">
        <v>3</v>
      </c>
      <c r="H11" s="81">
        <v>0</v>
      </c>
      <c r="I11" s="14"/>
      <c r="K11" s="14"/>
      <c r="L11" s="14"/>
      <c r="M11" s="14"/>
      <c r="N11" s="110" t="s">
        <v>50</v>
      </c>
      <c r="O11" s="21">
        <v>0</v>
      </c>
      <c r="P11" s="111"/>
      <c r="Q11" s="18"/>
      <c r="R11" s="23">
        <f>$O$11*1.116</f>
        <v>0</v>
      </c>
    </row>
    <row r="12" spans="1:18" ht="25.5" hidden="1" customHeight="1">
      <c r="A12" s="98" t="s">
        <v>54</v>
      </c>
      <c r="D12" s="112"/>
      <c r="E12" s="7"/>
      <c r="F12" s="14"/>
      <c r="G12" s="113" t="s">
        <v>44</v>
      </c>
      <c r="H12" s="114">
        <f>SUM(H9:H11)/COUNTA(H9:H11)</f>
        <v>0</v>
      </c>
      <c r="I12" s="14"/>
      <c r="K12" s="14"/>
      <c r="L12" s="14"/>
      <c r="M12" s="14"/>
      <c r="N12" s="14"/>
      <c r="O12" s="99"/>
      <c r="P12" s="24"/>
      <c r="Q12" s="18"/>
      <c r="R12" s="25"/>
    </row>
    <row r="13" spans="1:18" ht="18" customHeight="1">
      <c r="A13" s="13" t="s">
        <v>116</v>
      </c>
      <c r="D13" s="112"/>
      <c r="E13" s="7"/>
      <c r="F13" s="14"/>
      <c r="G13" s="14"/>
      <c r="H13" s="3"/>
      <c r="I13" s="14"/>
      <c r="K13" s="14"/>
      <c r="L13" s="14"/>
      <c r="M13" s="14"/>
      <c r="N13" s="109"/>
      <c r="O13" s="115"/>
      <c r="P13" s="30"/>
      <c r="Q13" s="116"/>
      <c r="R13" s="31"/>
    </row>
    <row r="14" spans="1:18" ht="18" customHeight="1">
      <c r="D14" s="164" t="s">
        <v>10</v>
      </c>
      <c r="E14" s="104"/>
      <c r="F14" s="14"/>
      <c r="G14" s="106" t="s">
        <v>28</v>
      </c>
      <c r="H14" s="27">
        <v>0</v>
      </c>
      <c r="I14" s="14"/>
      <c r="K14" s="14"/>
      <c r="L14" s="14"/>
      <c r="M14" s="14"/>
      <c r="N14" s="106" t="s">
        <v>113</v>
      </c>
      <c r="O14" s="80">
        <v>0</v>
      </c>
      <c r="P14" s="107"/>
      <c r="Q14" s="107"/>
      <c r="R14" s="29">
        <f>$O$14*6.975</f>
        <v>0</v>
      </c>
    </row>
    <row r="15" spans="1:18" ht="19.5" customHeight="1">
      <c r="D15" s="164"/>
      <c r="E15" s="104"/>
      <c r="F15" s="14"/>
      <c r="G15" s="108" t="s">
        <v>29</v>
      </c>
      <c r="H15" s="82">
        <v>0</v>
      </c>
      <c r="I15" s="14"/>
      <c r="K15" s="14"/>
      <c r="L15" s="14"/>
      <c r="M15" s="14"/>
      <c r="N15" s="14"/>
      <c r="O15" s="99"/>
      <c r="P15" s="24"/>
      <c r="Q15" s="18"/>
      <c r="R15" s="16"/>
    </row>
    <row r="16" spans="1:18" ht="16.5" customHeight="1">
      <c r="A16" s="13">
        <v>0</v>
      </c>
      <c r="D16" s="164"/>
      <c r="E16" s="104"/>
      <c r="F16" s="14"/>
      <c r="G16" s="108" t="s">
        <v>30</v>
      </c>
      <c r="H16" s="26">
        <v>0</v>
      </c>
      <c r="I16" s="14"/>
      <c r="K16" s="14"/>
      <c r="L16" s="14"/>
      <c r="M16" s="14"/>
      <c r="N16" s="106" t="s">
        <v>114</v>
      </c>
      <c r="O16" s="27">
        <v>0</v>
      </c>
      <c r="P16" s="107"/>
      <c r="Q16" s="107"/>
      <c r="R16" s="29">
        <f>$O$16*18.6</f>
        <v>0</v>
      </c>
    </row>
    <row r="17" spans="1:21" ht="18" customHeight="1">
      <c r="A17" s="13">
        <v>1</v>
      </c>
      <c r="D17" s="164"/>
      <c r="E17" s="104"/>
      <c r="F17" s="14"/>
      <c r="G17" s="108" t="s">
        <v>31</v>
      </c>
      <c r="H17" s="82">
        <v>0</v>
      </c>
      <c r="I17" s="14"/>
      <c r="K17" s="14"/>
      <c r="L17" s="14"/>
      <c r="M17" s="14"/>
      <c r="N17" s="14"/>
      <c r="O17" s="99"/>
      <c r="P17" s="24"/>
      <c r="Q17" s="18"/>
      <c r="R17" s="16"/>
    </row>
    <row r="18" spans="1:21" ht="18" customHeight="1">
      <c r="D18" s="164"/>
      <c r="E18" s="104"/>
      <c r="F18" s="14"/>
      <c r="G18" s="108" t="s">
        <v>32</v>
      </c>
      <c r="H18" s="26">
        <v>0</v>
      </c>
      <c r="I18" s="14"/>
      <c r="K18" s="14"/>
      <c r="L18" s="14"/>
      <c r="M18" s="14"/>
      <c r="N18" s="106" t="s">
        <v>115</v>
      </c>
      <c r="O18" s="80">
        <v>0</v>
      </c>
      <c r="P18" s="107"/>
      <c r="Q18" s="107"/>
      <c r="R18" s="29">
        <f>$O$18*32.55</f>
        <v>0</v>
      </c>
    </row>
    <row r="19" spans="1:21" ht="18" customHeight="1">
      <c r="D19" s="164"/>
      <c r="E19" s="104"/>
      <c r="F19" s="14"/>
      <c r="G19" s="108" t="s">
        <v>33</v>
      </c>
      <c r="H19" s="82">
        <v>0</v>
      </c>
      <c r="I19" s="14"/>
      <c r="K19" s="14"/>
      <c r="L19" s="14"/>
      <c r="M19" s="14"/>
      <c r="N19" s="14"/>
      <c r="O19" s="99"/>
      <c r="P19" s="7"/>
      <c r="Q19" s="18"/>
      <c r="R19" s="16"/>
    </row>
    <row r="20" spans="1:21" ht="18" customHeight="1">
      <c r="D20" s="164"/>
      <c r="E20" s="104"/>
      <c r="F20" s="14"/>
      <c r="G20" s="14" t="s">
        <v>34</v>
      </c>
      <c r="H20" s="26">
        <v>0</v>
      </c>
      <c r="I20" s="14"/>
      <c r="K20" s="14"/>
      <c r="L20" s="14"/>
      <c r="M20" s="14"/>
      <c r="O20" s="18"/>
      <c r="P20" s="18"/>
      <c r="Q20" s="18"/>
      <c r="R20" s="7"/>
    </row>
    <row r="21" spans="1:21" ht="18" hidden="1" customHeight="1">
      <c r="D21" s="149"/>
      <c r="E21" s="148"/>
      <c r="F21" s="14"/>
      <c r="G21" s="113" t="s">
        <v>44</v>
      </c>
      <c r="H21" s="114">
        <f>SUM(H14:H20)/COUNTA(H14:H20)</f>
        <v>0</v>
      </c>
      <c r="I21" s="14"/>
      <c r="K21" s="14"/>
      <c r="L21" s="14"/>
      <c r="M21" s="14"/>
      <c r="N21" s="14"/>
      <c r="O21" s="99"/>
      <c r="P21" s="7"/>
      <c r="Q21" s="18"/>
      <c r="R21" s="25"/>
    </row>
    <row r="22" spans="1:21" ht="18" customHeight="1">
      <c r="D22" s="149"/>
      <c r="E22" s="148"/>
      <c r="F22" s="14"/>
      <c r="G22" s="14"/>
      <c r="H22" s="3"/>
      <c r="I22" s="14"/>
      <c r="K22" s="14"/>
      <c r="L22" s="102" t="s">
        <v>51</v>
      </c>
      <c r="N22" s="102" t="s">
        <v>111</v>
      </c>
      <c r="O22" s="7"/>
      <c r="P22" s="5"/>
      <c r="Q22" s="18"/>
      <c r="R22" s="16"/>
    </row>
    <row r="23" spans="1:21" ht="18" customHeight="1">
      <c r="D23" s="164" t="s">
        <v>11</v>
      </c>
      <c r="E23" s="104"/>
      <c r="F23" s="14"/>
      <c r="G23" s="106" t="s">
        <v>15</v>
      </c>
      <c r="H23" s="80">
        <v>0</v>
      </c>
      <c r="I23" s="14"/>
      <c r="K23" s="14"/>
      <c r="L23" s="14"/>
      <c r="M23" s="102"/>
      <c r="N23" s="37"/>
      <c r="O23" s="48"/>
      <c r="P23" s="27">
        <v>0</v>
      </c>
      <c r="Q23" s="107"/>
      <c r="R23" s="38">
        <f>P23</f>
        <v>0</v>
      </c>
    </row>
    <row r="24" spans="1:21" ht="18" customHeight="1">
      <c r="D24" s="164"/>
      <c r="E24" s="104"/>
      <c r="F24" s="14"/>
      <c r="G24" s="108" t="s">
        <v>16</v>
      </c>
      <c r="H24" s="26">
        <v>0</v>
      </c>
      <c r="I24" s="14"/>
      <c r="K24" s="14"/>
    </row>
    <row r="25" spans="1:21" ht="18" customHeight="1">
      <c r="D25" s="164"/>
      <c r="E25" s="104"/>
      <c r="F25" s="14"/>
      <c r="G25" s="109" t="s">
        <v>17</v>
      </c>
      <c r="H25" s="83">
        <v>0</v>
      </c>
      <c r="I25" s="14"/>
      <c r="K25" s="14"/>
      <c r="L25" s="14"/>
      <c r="M25" s="40"/>
      <c r="N25" s="118"/>
      <c r="O25" s="46"/>
      <c r="P25" s="46"/>
      <c r="Q25" s="51"/>
      <c r="R25" s="46"/>
    </row>
    <row r="26" spans="1:21" ht="19.5" hidden="1" customHeight="1">
      <c r="D26" s="119"/>
      <c r="E26" s="148"/>
      <c r="G26" s="113" t="s">
        <v>44</v>
      </c>
      <c r="H26" s="114">
        <f>SUM(H23:H25)/COUNTA(H23:H25)</f>
        <v>0</v>
      </c>
      <c r="K26" s="14"/>
      <c r="L26" s="14"/>
      <c r="M26" s="12"/>
      <c r="N26" s="12"/>
      <c r="O26" s="12"/>
      <c r="P26" s="120"/>
      <c r="R26" s="151"/>
    </row>
    <row r="27" spans="1:21" ht="18" customHeight="1">
      <c r="D27" s="149"/>
      <c r="E27" s="148"/>
      <c r="F27" s="14"/>
      <c r="G27" s="14"/>
      <c r="H27" s="7"/>
      <c r="K27" s="14"/>
      <c r="L27" s="14"/>
      <c r="M27" s="12"/>
      <c r="N27" s="121"/>
      <c r="O27" s="121"/>
      <c r="P27" s="122"/>
      <c r="Q27" s="123"/>
      <c r="R27" s="39">
        <f>SUM(R9:R23)</f>
        <v>0</v>
      </c>
    </row>
    <row r="28" spans="1:21" ht="18" customHeight="1">
      <c r="D28" s="165" t="s">
        <v>122</v>
      </c>
      <c r="E28" s="124"/>
      <c r="F28" s="125"/>
      <c r="G28" s="106" t="s">
        <v>35</v>
      </c>
      <c r="H28" s="27">
        <v>0</v>
      </c>
      <c r="I28" s="14"/>
      <c r="J28" s="14"/>
      <c r="K28" s="14"/>
      <c r="L28" s="14"/>
      <c r="M28" s="40"/>
      <c r="N28" s="40"/>
      <c r="O28" s="12"/>
      <c r="P28" s="120"/>
      <c r="Q28" s="151"/>
      <c r="R28" s="14"/>
      <c r="S28" s="14"/>
      <c r="T28" s="126" t="s">
        <v>9</v>
      </c>
      <c r="U28" s="127">
        <f>H12</f>
        <v>0</v>
      </c>
    </row>
    <row r="29" spans="1:21" ht="18" customHeight="1">
      <c r="D29" s="165"/>
      <c r="E29" s="124"/>
      <c r="F29" s="125"/>
      <c r="G29" s="108" t="s">
        <v>4</v>
      </c>
      <c r="H29" s="84">
        <v>0</v>
      </c>
      <c r="I29" s="14"/>
      <c r="J29" s="14"/>
      <c r="L29" s="14"/>
      <c r="M29" s="12"/>
      <c r="N29" s="12"/>
      <c r="O29" s="12"/>
      <c r="P29" s="12"/>
      <c r="Q29" s="12"/>
      <c r="R29" s="14"/>
      <c r="T29" s="126" t="s">
        <v>10</v>
      </c>
      <c r="U29" s="127">
        <f>H21</f>
        <v>0</v>
      </c>
    </row>
    <row r="30" spans="1:21" ht="18" customHeight="1">
      <c r="D30" s="165"/>
      <c r="E30" s="124"/>
      <c r="F30" s="125"/>
      <c r="G30" s="108" t="s">
        <v>5</v>
      </c>
      <c r="H30" s="26">
        <v>0</v>
      </c>
      <c r="I30" s="14"/>
      <c r="L30" s="14"/>
      <c r="M30" s="40"/>
      <c r="N30" s="40"/>
      <c r="O30" s="12"/>
      <c r="P30" s="120"/>
      <c r="Q30" s="151"/>
      <c r="R30" s="14"/>
      <c r="T30" s="126" t="s">
        <v>11</v>
      </c>
      <c r="U30" s="127">
        <f>H26</f>
        <v>0</v>
      </c>
    </row>
    <row r="31" spans="1:21" ht="18" customHeight="1">
      <c r="D31" s="165"/>
      <c r="E31" s="124"/>
      <c r="F31" s="125"/>
      <c r="G31" s="128" t="s">
        <v>109</v>
      </c>
      <c r="H31" s="82">
        <v>0</v>
      </c>
      <c r="I31" s="14"/>
      <c r="L31" s="14"/>
      <c r="M31" s="12"/>
      <c r="N31" s="12"/>
      <c r="O31" s="12"/>
      <c r="P31" s="12"/>
      <c r="Q31" s="12"/>
      <c r="R31" s="14"/>
      <c r="T31" s="126" t="s">
        <v>112</v>
      </c>
      <c r="U31" s="127">
        <f>H35</f>
        <v>0</v>
      </c>
    </row>
    <row r="32" spans="1:21" ht="21.75" customHeight="1">
      <c r="D32" s="165"/>
      <c r="E32" s="124"/>
      <c r="F32" s="14"/>
      <c r="G32" s="14" t="s">
        <v>21</v>
      </c>
      <c r="H32" s="20">
        <v>0</v>
      </c>
      <c r="I32" s="14"/>
      <c r="L32" s="14"/>
      <c r="M32" s="40"/>
      <c r="N32" s="40"/>
      <c r="O32" s="12"/>
      <c r="P32" s="120"/>
      <c r="Q32" s="151"/>
      <c r="R32" s="14"/>
      <c r="T32" s="126" t="s">
        <v>18</v>
      </c>
      <c r="U32" s="126">
        <f>H42</f>
        <v>0</v>
      </c>
    </row>
    <row r="33" spans="4:21" ht="18" customHeight="1">
      <c r="D33" s="165"/>
      <c r="E33" s="124"/>
      <c r="F33" s="14"/>
      <c r="G33" s="109" t="s">
        <v>20</v>
      </c>
      <c r="H33" s="83">
        <v>0</v>
      </c>
      <c r="I33" s="14"/>
      <c r="L33" s="14"/>
      <c r="M33" s="12"/>
      <c r="N33" s="12"/>
      <c r="O33" s="12"/>
      <c r="P33" s="12"/>
      <c r="Q33" s="151"/>
      <c r="R33" s="14"/>
      <c r="T33" s="126" t="s">
        <v>23</v>
      </c>
      <c r="U33" s="126">
        <f>H45</f>
        <v>0</v>
      </c>
    </row>
    <row r="34" spans="4:21" ht="18" customHeight="1">
      <c r="D34" s="165"/>
      <c r="E34" s="124"/>
      <c r="F34" s="125"/>
      <c r="G34" s="109" t="s">
        <v>22</v>
      </c>
      <c r="H34" s="32">
        <v>0</v>
      </c>
      <c r="I34" s="14"/>
      <c r="L34" s="14"/>
      <c r="M34" s="40"/>
      <c r="N34" s="40"/>
      <c r="O34" s="12"/>
      <c r="P34" s="120"/>
      <c r="Q34" s="151"/>
      <c r="R34" s="14"/>
      <c r="T34" s="126" t="s">
        <v>88</v>
      </c>
      <c r="U34" s="126">
        <f>H50</f>
        <v>0</v>
      </c>
    </row>
    <row r="35" spans="4:21" ht="18" hidden="1" customHeight="1">
      <c r="D35" s="150"/>
      <c r="E35" s="147"/>
      <c r="G35" s="131" t="s">
        <v>44</v>
      </c>
      <c r="H35" s="114">
        <f>SUM(H28:H34)/COUNTA(H28:H34)</f>
        <v>0</v>
      </c>
      <c r="L35" s="14"/>
      <c r="M35" s="12"/>
      <c r="N35" s="12"/>
      <c r="O35" s="12"/>
      <c r="P35" s="12"/>
      <c r="Q35" s="151"/>
      <c r="R35" s="14"/>
    </row>
    <row r="36" spans="4:21" ht="18" customHeight="1">
      <c r="D36" s="150"/>
      <c r="E36" s="147"/>
      <c r="G36" s="14"/>
      <c r="H36" s="3"/>
      <c r="L36" s="14"/>
      <c r="M36" s="12"/>
      <c r="N36" s="12"/>
      <c r="O36" s="12"/>
      <c r="P36" s="120"/>
      <c r="Q36" s="151"/>
      <c r="R36" s="14"/>
    </row>
    <row r="37" spans="4:21" ht="18" customHeight="1">
      <c r="D37" s="164" t="s">
        <v>18</v>
      </c>
      <c r="E37" s="104"/>
      <c r="F37" s="125"/>
      <c r="G37" s="106" t="s">
        <v>36</v>
      </c>
      <c r="H37" s="80">
        <v>0</v>
      </c>
      <c r="L37" s="14"/>
      <c r="M37" s="14"/>
      <c r="N37" s="14"/>
      <c r="O37" s="14"/>
      <c r="P37" s="132"/>
      <c r="Q37" s="11"/>
      <c r="R37" s="14"/>
    </row>
    <row r="38" spans="4:21" ht="18" customHeight="1">
      <c r="D38" s="164"/>
      <c r="E38" s="104"/>
      <c r="F38" s="125"/>
      <c r="G38" s="108" t="s">
        <v>37</v>
      </c>
      <c r="H38" s="26">
        <v>0</v>
      </c>
      <c r="I38" s="14"/>
      <c r="L38" s="14"/>
      <c r="M38" s="14"/>
      <c r="N38" s="14"/>
      <c r="O38" s="14"/>
      <c r="P38" s="14"/>
      <c r="Q38" s="14"/>
      <c r="R38" s="14"/>
    </row>
    <row r="39" spans="4:21" ht="18" customHeight="1">
      <c r="D39" s="164"/>
      <c r="E39" s="104"/>
      <c r="F39" s="125"/>
      <c r="G39" s="14" t="s">
        <v>38</v>
      </c>
      <c r="H39" s="81">
        <v>0</v>
      </c>
      <c r="L39" s="14"/>
      <c r="M39" s="14"/>
      <c r="N39" s="14"/>
      <c r="O39" s="14"/>
      <c r="P39" s="14"/>
      <c r="Q39" s="14"/>
      <c r="R39" s="14"/>
    </row>
    <row r="40" spans="4:21" ht="18" customHeight="1">
      <c r="D40" s="164"/>
      <c r="E40" s="104"/>
      <c r="F40" s="125"/>
      <c r="G40" s="108" t="s">
        <v>19</v>
      </c>
      <c r="H40" s="32">
        <v>0</v>
      </c>
      <c r="I40" s="14"/>
      <c r="L40" s="14"/>
      <c r="M40" s="14"/>
      <c r="N40" s="14"/>
      <c r="O40" s="14"/>
      <c r="P40" s="120"/>
      <c r="Q40" s="151"/>
      <c r="R40" s="14"/>
    </row>
    <row r="41" spans="4:21" ht="18" customHeight="1">
      <c r="D41" s="164"/>
      <c r="E41" s="104"/>
      <c r="F41" s="14"/>
      <c r="G41" s="109" t="s">
        <v>39</v>
      </c>
      <c r="H41" s="81">
        <v>0</v>
      </c>
      <c r="I41" s="14"/>
      <c r="L41" s="14"/>
      <c r="M41" s="14"/>
      <c r="N41" s="14"/>
      <c r="O41" s="14"/>
      <c r="P41" s="12"/>
      <c r="Q41" s="151"/>
      <c r="R41" s="14"/>
      <c r="S41" s="14"/>
    </row>
    <row r="42" spans="4:21" ht="18" hidden="1" customHeight="1">
      <c r="D42" s="149"/>
      <c r="E42" s="148"/>
      <c r="G42" s="113" t="s">
        <v>44</v>
      </c>
      <c r="H42" s="133">
        <f>SUM(H37:H41)/COUNTA(H37:H41)</f>
        <v>0</v>
      </c>
      <c r="I42" s="14"/>
      <c r="L42" s="14"/>
      <c r="M42" s="14"/>
      <c r="N42" s="14"/>
      <c r="O42" s="14"/>
      <c r="P42" s="120"/>
      <c r="Q42" s="151"/>
      <c r="R42" s="14"/>
      <c r="S42" s="14"/>
    </row>
    <row r="43" spans="4:21" ht="17.25" customHeight="1">
      <c r="D43" s="149"/>
      <c r="E43" s="148"/>
      <c r="G43" s="14"/>
      <c r="H43" s="8"/>
      <c r="I43" s="14"/>
      <c r="L43" s="14"/>
      <c r="M43" s="14"/>
      <c r="N43" s="14"/>
      <c r="O43" s="14"/>
      <c r="P43" s="151"/>
      <c r="Q43" s="151"/>
      <c r="R43" s="14"/>
      <c r="S43" s="14"/>
    </row>
    <row r="44" spans="4:21" ht="17.25" customHeight="1">
      <c r="D44" s="149" t="s">
        <v>23</v>
      </c>
      <c r="E44" s="104"/>
      <c r="F44" s="125"/>
      <c r="G44" s="14" t="s">
        <v>24</v>
      </c>
      <c r="H44" s="20">
        <v>0</v>
      </c>
      <c r="I44" s="14"/>
      <c r="L44" s="14"/>
      <c r="M44" s="14"/>
      <c r="N44" s="14"/>
      <c r="O44" s="14"/>
      <c r="P44" s="12"/>
      <c r="Q44" s="151"/>
      <c r="R44" s="14"/>
      <c r="S44" s="14"/>
    </row>
    <row r="45" spans="4:21" ht="18" hidden="1" customHeight="1">
      <c r="D45" s="149"/>
      <c r="E45" s="134"/>
      <c r="G45" s="113" t="s">
        <v>44</v>
      </c>
      <c r="H45" s="135">
        <f>SUM(H44)/COUNTA(H44)</f>
        <v>0</v>
      </c>
      <c r="I45" s="14"/>
      <c r="L45" s="14"/>
      <c r="M45" s="14"/>
      <c r="N45" s="14"/>
      <c r="O45" s="14"/>
      <c r="P45" s="12"/>
      <c r="Q45" s="12"/>
      <c r="R45" s="14"/>
      <c r="S45" s="14"/>
    </row>
    <row r="46" spans="4:21" ht="18" customHeight="1">
      <c r="D46" s="149"/>
      <c r="E46" s="148"/>
      <c r="G46" s="14"/>
      <c r="H46" s="14"/>
      <c r="L46" s="14"/>
      <c r="M46" s="14"/>
      <c r="N46" s="14"/>
      <c r="O46" s="14"/>
      <c r="P46" s="12"/>
      <c r="Q46" s="12"/>
      <c r="R46" s="14"/>
      <c r="S46" s="14"/>
    </row>
    <row r="47" spans="4:21" ht="18" customHeight="1">
      <c r="D47" s="164" t="s">
        <v>88</v>
      </c>
      <c r="E47" s="104"/>
      <c r="F47" s="125"/>
      <c r="G47" s="106" t="s">
        <v>89</v>
      </c>
      <c r="H47" s="80">
        <v>0</v>
      </c>
      <c r="L47" s="14"/>
      <c r="M47" s="14"/>
      <c r="N47" s="14"/>
      <c r="O47" s="14"/>
      <c r="P47" s="12"/>
      <c r="Q47" s="12"/>
      <c r="R47" s="14"/>
      <c r="S47" s="14"/>
    </row>
    <row r="48" spans="4:21" ht="18" customHeight="1">
      <c r="D48" s="164"/>
      <c r="E48" s="104"/>
      <c r="F48" s="125"/>
      <c r="G48" s="108" t="s">
        <v>90</v>
      </c>
      <c r="H48" s="26">
        <v>0</v>
      </c>
      <c r="I48" s="14"/>
      <c r="L48" s="14"/>
      <c r="M48" s="14"/>
      <c r="N48" s="14"/>
      <c r="O48" s="14"/>
      <c r="P48" s="151"/>
      <c r="Q48" s="151"/>
      <c r="R48" s="14"/>
      <c r="S48" s="14"/>
    </row>
    <row r="49" spans="4:21" ht="18" customHeight="1">
      <c r="D49" s="164"/>
      <c r="E49" s="104"/>
      <c r="F49" s="125"/>
      <c r="G49" s="14" t="s">
        <v>91</v>
      </c>
      <c r="H49" s="81">
        <v>0</v>
      </c>
      <c r="I49" s="14"/>
      <c r="L49" s="14"/>
      <c r="M49" s="102"/>
      <c r="N49" s="14"/>
      <c r="O49" s="14"/>
      <c r="P49" s="120"/>
      <c r="Q49" s="151"/>
      <c r="R49" s="14"/>
      <c r="S49" s="14"/>
    </row>
    <row r="50" spans="4:21" ht="18" hidden="1" customHeight="1">
      <c r="F50" s="136"/>
      <c r="G50" s="137" t="s">
        <v>44</v>
      </c>
      <c r="H50" s="138">
        <f>SUM(H47:H49)/COUNTA(H47:H49)</f>
        <v>0</v>
      </c>
      <c r="L50" s="14"/>
      <c r="M50" s="102"/>
      <c r="N50" s="102"/>
      <c r="O50" s="14"/>
      <c r="P50" s="132"/>
      <c r="Q50" s="151"/>
      <c r="R50" s="14"/>
      <c r="S50" s="14"/>
    </row>
    <row r="51" spans="4:21" ht="18" customHeight="1">
      <c r="G51" s="14"/>
      <c r="H51" s="14"/>
      <c r="L51" s="14"/>
      <c r="M51" s="102"/>
      <c r="N51" s="102"/>
      <c r="O51" s="14"/>
      <c r="P51" s="132"/>
      <c r="Q51" s="151"/>
      <c r="R51" s="14"/>
      <c r="S51" s="14"/>
    </row>
    <row r="52" spans="4:21" ht="18" customHeight="1">
      <c r="E52" s="14"/>
      <c r="F52" s="40"/>
      <c r="I52" s="14"/>
      <c r="L52" s="14"/>
      <c r="M52" s="14"/>
      <c r="N52" s="14"/>
      <c r="O52" s="14"/>
      <c r="P52" s="12"/>
      <c r="Q52" s="12"/>
      <c r="R52" s="14"/>
      <c r="S52" s="14"/>
    </row>
    <row r="53" spans="4:21" ht="20.25" customHeight="1">
      <c r="G53" s="139" t="s">
        <v>93</v>
      </c>
      <c r="H53" s="22">
        <f>SUM(H45,H42,H35,H26,H21,H12,H50)/COUNTA(H45,H42,H35,H26,H21,H12,H50)</f>
        <v>0</v>
      </c>
      <c r="L53" s="14"/>
      <c r="M53" s="14"/>
      <c r="N53" s="14"/>
      <c r="O53" s="14"/>
      <c r="P53" s="132"/>
      <c r="Q53" s="151"/>
      <c r="R53" s="14"/>
      <c r="S53" s="14"/>
    </row>
    <row r="54" spans="4:21" ht="18" customHeight="1">
      <c r="G54" s="14"/>
      <c r="L54" s="14"/>
      <c r="M54" s="14"/>
      <c r="N54" s="14"/>
      <c r="O54" s="14"/>
      <c r="P54" s="151"/>
      <c r="Q54" s="151"/>
      <c r="R54" s="14"/>
      <c r="S54" s="14"/>
    </row>
    <row r="55" spans="4:21" ht="18" customHeight="1">
      <c r="L55" s="14"/>
      <c r="M55" s="14"/>
      <c r="N55" s="14"/>
      <c r="O55" s="14"/>
      <c r="P55" s="12"/>
      <c r="Q55" s="12"/>
      <c r="R55" s="14"/>
      <c r="S55" s="14"/>
    </row>
    <row r="56" spans="4:21" ht="30" customHeight="1">
      <c r="D56" s="167" t="s">
        <v>124</v>
      </c>
      <c r="E56" s="167"/>
      <c r="F56" s="167"/>
      <c r="G56" s="167"/>
      <c r="H56" s="167"/>
      <c r="L56" s="14"/>
      <c r="M56" s="14"/>
      <c r="N56" s="14"/>
      <c r="O56" s="14"/>
      <c r="P56" s="132"/>
      <c r="Q56" s="151"/>
      <c r="R56" s="14"/>
      <c r="S56" s="14"/>
    </row>
    <row r="57" spans="4:21" ht="15">
      <c r="I57" s="14"/>
      <c r="L57" s="14"/>
      <c r="M57" s="14"/>
      <c r="N57" s="14"/>
      <c r="O57" s="14"/>
      <c r="P57" s="120"/>
      <c r="Q57" s="151"/>
      <c r="R57" s="14"/>
      <c r="S57" s="14"/>
    </row>
    <row r="58" spans="4:21" ht="19.5" customHeight="1">
      <c r="D58" s="140" t="s">
        <v>42</v>
      </c>
      <c r="F58" s="14"/>
      <c r="G58" s="103" t="s">
        <v>43</v>
      </c>
      <c r="H58" s="103" t="s">
        <v>41</v>
      </c>
      <c r="L58" s="14"/>
      <c r="M58" s="14"/>
      <c r="N58" s="14"/>
      <c r="O58" s="14"/>
      <c r="P58" s="132"/>
      <c r="Q58" s="151"/>
      <c r="R58" s="14"/>
      <c r="S58" s="14"/>
    </row>
    <row r="59" spans="4:21" ht="17.100000000000001" customHeight="1">
      <c r="D59" s="14"/>
      <c r="F59" s="103"/>
      <c r="G59" s="103"/>
      <c r="H59" s="103"/>
      <c r="L59" s="14"/>
      <c r="M59" s="14"/>
      <c r="N59" s="14"/>
      <c r="O59" s="14"/>
      <c r="P59" s="120"/>
      <c r="Q59" s="151"/>
      <c r="R59" s="14"/>
      <c r="S59" s="14"/>
      <c r="T59" s="14"/>
      <c r="U59" s="14"/>
    </row>
    <row r="60" spans="4:21" ht="17.100000000000001" customHeight="1">
      <c r="D60" s="162" t="s">
        <v>12</v>
      </c>
      <c r="E60" s="141"/>
      <c r="F60" s="14"/>
      <c r="G60" s="106" t="s">
        <v>25</v>
      </c>
      <c r="H60" s="80">
        <v>0</v>
      </c>
      <c r="I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4:21" ht="17.100000000000001" customHeight="1">
      <c r="D61" s="162"/>
      <c r="E61" s="141"/>
      <c r="F61" s="14"/>
      <c r="G61" s="108" t="s">
        <v>26</v>
      </c>
      <c r="H61" s="26">
        <v>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4:21" ht="17.100000000000001" customHeight="1">
      <c r="D62" s="162"/>
      <c r="E62" s="141"/>
      <c r="F62" s="14"/>
      <c r="G62" s="108" t="s">
        <v>65</v>
      </c>
      <c r="H62" s="81">
        <v>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4:21" ht="17.100000000000001" customHeight="1">
      <c r="D63" s="162"/>
      <c r="E63" s="141"/>
      <c r="F63" s="14"/>
      <c r="G63" s="14" t="s">
        <v>66</v>
      </c>
      <c r="H63" s="32">
        <v>0</v>
      </c>
      <c r="L63" s="14"/>
      <c r="M63" s="14"/>
      <c r="N63" s="14"/>
      <c r="O63" s="14"/>
      <c r="P63" s="14"/>
      <c r="Q63" s="14"/>
      <c r="R63" s="14"/>
    </row>
    <row r="64" spans="4:21" ht="17.100000000000001" customHeight="1">
      <c r="D64" s="14"/>
      <c r="F64" s="7"/>
      <c r="G64" s="14"/>
      <c r="H64" s="7"/>
      <c r="L64" s="14"/>
      <c r="M64" s="14"/>
      <c r="N64" s="14"/>
      <c r="O64" s="14"/>
      <c r="P64" s="14"/>
      <c r="Q64" s="14"/>
      <c r="R64" s="14"/>
    </row>
    <row r="65" spans="4:21" ht="17.100000000000001" customHeight="1">
      <c r="D65" s="161" t="s">
        <v>13</v>
      </c>
      <c r="E65" s="141"/>
      <c r="F65" s="14"/>
      <c r="G65" s="106" t="s">
        <v>27</v>
      </c>
      <c r="H65" s="80">
        <v>0</v>
      </c>
      <c r="L65" s="14"/>
      <c r="M65" s="14"/>
      <c r="N65" s="14"/>
      <c r="O65" s="14"/>
      <c r="P65" s="14"/>
      <c r="Q65" s="14"/>
      <c r="R65" s="14"/>
    </row>
    <row r="66" spans="4:21" ht="17.100000000000001" customHeight="1">
      <c r="D66" s="161"/>
      <c r="E66" s="141"/>
      <c r="F66" s="14"/>
      <c r="G66" s="108" t="s">
        <v>120</v>
      </c>
      <c r="H66" s="26">
        <v>0</v>
      </c>
      <c r="L66" s="14"/>
      <c r="M66" s="14"/>
      <c r="N66" s="14"/>
      <c r="O66" s="14"/>
      <c r="P66" s="14"/>
      <c r="Q66" s="14"/>
      <c r="R66" s="14"/>
    </row>
    <row r="67" spans="4:21" ht="17.100000000000001" customHeight="1">
      <c r="D67" s="161"/>
      <c r="E67" s="141"/>
      <c r="F67" s="14"/>
      <c r="G67" s="108" t="s">
        <v>6</v>
      </c>
      <c r="H67" s="81">
        <v>0</v>
      </c>
      <c r="L67" s="14"/>
      <c r="M67" s="14"/>
      <c r="N67" s="14"/>
      <c r="O67" s="14"/>
      <c r="P67" s="14"/>
      <c r="Q67" s="14"/>
      <c r="R67" s="14"/>
    </row>
    <row r="68" spans="4:21" ht="17.100000000000001" customHeight="1">
      <c r="D68" s="161"/>
      <c r="E68" s="141"/>
      <c r="F68" s="14"/>
      <c r="G68" s="14" t="s">
        <v>7</v>
      </c>
      <c r="H68" s="32">
        <v>0</v>
      </c>
      <c r="L68" s="14"/>
      <c r="M68" s="14"/>
      <c r="N68" s="14"/>
      <c r="O68" s="14"/>
      <c r="P68" s="14"/>
      <c r="Q68" s="14"/>
      <c r="R68" s="14"/>
    </row>
    <row r="69" spans="4:21" ht="17.100000000000001" customHeight="1">
      <c r="D69" s="14"/>
      <c r="F69" s="7"/>
      <c r="G69" s="14"/>
      <c r="H69" s="7"/>
      <c r="L69" s="14"/>
      <c r="M69" s="14"/>
      <c r="N69" s="14"/>
      <c r="O69" s="14"/>
      <c r="P69" s="14"/>
      <c r="Q69" s="14"/>
      <c r="R69" s="14"/>
    </row>
    <row r="70" spans="4:21" ht="17.100000000000001" customHeight="1">
      <c r="D70" s="161" t="s">
        <v>14</v>
      </c>
      <c r="E70" s="141"/>
      <c r="F70" s="14"/>
      <c r="G70" s="106" t="s">
        <v>110</v>
      </c>
      <c r="H70" s="80">
        <v>0</v>
      </c>
      <c r="L70" s="14"/>
      <c r="M70" s="102"/>
      <c r="N70" s="102"/>
      <c r="O70" s="102"/>
      <c r="P70" s="14"/>
      <c r="Q70" s="14"/>
      <c r="R70" s="14"/>
    </row>
    <row r="71" spans="4:21" ht="17.100000000000001" customHeight="1">
      <c r="D71" s="161"/>
      <c r="E71" s="141"/>
      <c r="F71" s="14"/>
      <c r="G71" s="14" t="s">
        <v>8</v>
      </c>
      <c r="H71" s="32">
        <v>0</v>
      </c>
      <c r="L71" s="14"/>
      <c r="M71" s="14"/>
      <c r="N71" s="14"/>
      <c r="O71" s="103"/>
      <c r="P71" s="14"/>
      <c r="Q71" s="14"/>
      <c r="R71" s="14"/>
    </row>
    <row r="72" spans="4:21" ht="17.100000000000001" customHeight="1">
      <c r="D72" s="14"/>
      <c r="F72" s="14"/>
      <c r="G72" s="14"/>
      <c r="H72" s="7"/>
      <c r="I72" s="14"/>
      <c r="K72" s="14"/>
      <c r="L72" s="14"/>
      <c r="M72" s="14"/>
      <c r="N72" s="14"/>
      <c r="O72" s="7"/>
      <c r="P72" s="14"/>
      <c r="Q72" s="142"/>
      <c r="R72" s="14"/>
      <c r="S72" s="14"/>
      <c r="T72" s="14"/>
      <c r="U72" s="14"/>
    </row>
    <row r="73" spans="4:21" ht="17.100000000000001" customHeight="1">
      <c r="G73" s="143"/>
      <c r="H73" s="143"/>
      <c r="K73" s="14"/>
      <c r="L73" s="14"/>
      <c r="M73" s="14"/>
      <c r="N73" s="14"/>
      <c r="O73" s="14"/>
      <c r="P73" s="14"/>
      <c r="Q73" s="144"/>
      <c r="R73" s="14"/>
      <c r="S73" s="14"/>
      <c r="T73" s="14"/>
      <c r="U73" s="14"/>
    </row>
    <row r="74" spans="4:21" ht="17.100000000000001" customHeight="1">
      <c r="D74" s="14"/>
      <c r="F74" s="14"/>
      <c r="G74" s="50" t="s">
        <v>94</v>
      </c>
      <c r="H74" s="28">
        <f>SUM(H60:H63,H65:H68,H70:H71)/COUNTA(H60:H63,H65:H68,H70:H71)</f>
        <v>0</v>
      </c>
      <c r="K74" s="14"/>
      <c r="L74" s="14"/>
      <c r="M74" s="14"/>
      <c r="N74" s="14"/>
      <c r="O74" s="14"/>
      <c r="P74" s="160"/>
      <c r="Q74" s="160"/>
      <c r="R74" s="145"/>
      <c r="S74" s="14"/>
      <c r="T74" s="14"/>
      <c r="U74" s="14"/>
    </row>
    <row r="75" spans="4:21"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4:21"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4:21"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</sheetData>
  <sheetProtection algorithmName="SHA-512" hashValue="kDLWYhVaWf9+CKenI0RuHFUtZKRMEaB7dnT0Xg91adschlg0x9WruBaT5v84/6LJLr0bACUAmK8xOpvLg2lFEg==" saltValue="CvO/6mxaoy+/phk7UycJKg==" spinCount="100000" sheet="1" objects="1" scenarios="1"/>
  <mergeCells count="16">
    <mergeCell ref="D60:D63"/>
    <mergeCell ref="D65:D68"/>
    <mergeCell ref="D70:D71"/>
    <mergeCell ref="P74:Q74"/>
    <mergeCell ref="D14:D20"/>
    <mergeCell ref="D23:D25"/>
    <mergeCell ref="D28:D34"/>
    <mergeCell ref="D37:D41"/>
    <mergeCell ref="D47:D49"/>
    <mergeCell ref="D56:H56"/>
    <mergeCell ref="D9:D11"/>
    <mergeCell ref="D3:H3"/>
    <mergeCell ref="L3:R3"/>
    <mergeCell ref="D5:E6"/>
    <mergeCell ref="G5:H5"/>
    <mergeCell ref="G6:H6"/>
  </mergeCells>
  <conditionalFormatting sqref="H53">
    <cfRule type="colorScale" priority="1">
      <colorScale>
        <cfvo type="num" val="0.24"/>
        <cfvo type="num" val="0.25"/>
        <color rgb="FFF8696B"/>
        <color rgb="FF63BE7B"/>
      </colorScale>
    </cfRule>
    <cfRule type="colorScale" priority="3">
      <colorScale>
        <cfvo type="num" val="0.28999999999999998"/>
        <cfvo type="num" val="0.3"/>
        <color rgb="FFF8696B"/>
        <color rgb="FF63BE7B"/>
      </colorScale>
    </cfRule>
  </conditionalFormatting>
  <conditionalFormatting sqref="H74">
    <cfRule type="colorScale" priority="2">
      <colorScale>
        <cfvo type="num" val="0.24"/>
        <cfvo type="num" val="0.25"/>
        <color rgb="FFF8696B"/>
        <color rgb="FF63BE7B"/>
      </colorScale>
    </cfRule>
  </conditionalFormatting>
  <dataValidations count="3">
    <dataValidation type="list" allowBlank="1" showInputMessage="1" showErrorMessage="1" sqref="N23">
      <formula1>$A$6:$A$13</formula1>
    </dataValidation>
    <dataValidation type="list" allowBlank="1" showInputMessage="1" showErrorMessage="1" sqref="G5">
      <formula1>$A$6:$A$12</formula1>
    </dataValidation>
    <dataValidation type="list" allowBlank="1" showInputMessage="1" showErrorMessage="1" sqref="H47:H50 H9:H45 H60:H71">
      <formula1>$A$16:$A$17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7"/>
  <sheetViews>
    <sheetView showGridLines="0" zoomScale="80" zoomScaleNormal="80" zoomScalePageLayoutView="110" workbookViewId="0">
      <pane xSplit="2" topLeftCell="C1" activePane="topRight" state="frozen"/>
      <selection activeCell="B1" sqref="B1"/>
      <selection pane="topRight" activeCell="D4" sqref="D4"/>
    </sheetView>
  </sheetViews>
  <sheetFormatPr defaultColWidth="9.140625" defaultRowHeight="14.25"/>
  <cols>
    <col min="1" max="1" width="9.28515625" style="13" hidden="1" customWidth="1"/>
    <col min="2" max="2" width="9.140625" style="14" customWidth="1"/>
    <col min="3" max="3" width="3.7109375" style="14" customWidth="1"/>
    <col min="4" max="4" width="18.85546875" style="13" customWidth="1"/>
    <col min="5" max="5" width="3.85546875" style="13" customWidth="1"/>
    <col min="6" max="6" width="1.85546875" style="13" customWidth="1"/>
    <col min="7" max="7" width="65.7109375" style="13" customWidth="1"/>
    <col min="8" max="8" width="7.85546875" style="13" customWidth="1"/>
    <col min="9" max="9" width="9.140625" style="13" customWidth="1"/>
    <col min="10" max="10" width="9.140625" style="13"/>
    <col min="11" max="11" width="10.28515625" style="13" customWidth="1"/>
    <col min="12" max="12" width="5.28515625" style="13" customWidth="1"/>
    <col min="13" max="13" width="3.28515625" style="13" customWidth="1"/>
    <col min="14" max="14" width="45.7109375" style="13" customWidth="1"/>
    <col min="15" max="16" width="11.85546875" style="13" customWidth="1"/>
    <col min="17" max="17" width="5.85546875" style="13" customWidth="1"/>
    <col min="18" max="18" width="11.85546875" style="13" customWidth="1"/>
    <col min="19" max="16384" width="9.140625" style="13"/>
  </cols>
  <sheetData>
    <row r="2" spans="1:18">
      <c r="A2" s="89" t="s">
        <v>45</v>
      </c>
      <c r="I2" s="14"/>
      <c r="J2" s="14"/>
    </row>
    <row r="3" spans="1:18" ht="30" customHeight="1">
      <c r="A3" s="90" t="s">
        <v>46</v>
      </c>
      <c r="D3" s="163" t="s">
        <v>84</v>
      </c>
      <c r="E3" s="163"/>
      <c r="F3" s="163"/>
      <c r="G3" s="163"/>
      <c r="H3" s="163"/>
      <c r="I3" s="91"/>
      <c r="J3" s="91"/>
      <c r="L3" s="166" t="s">
        <v>101</v>
      </c>
      <c r="M3" s="166"/>
      <c r="N3" s="166"/>
      <c r="O3" s="166"/>
      <c r="P3" s="166"/>
      <c r="Q3" s="166"/>
      <c r="R3" s="166"/>
    </row>
    <row r="4" spans="1:18" ht="18.75" customHeight="1">
      <c r="D4" s="92"/>
      <c r="E4" s="14"/>
      <c r="F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ht="30.75" customHeight="1">
      <c r="A5" s="93" t="s">
        <v>71</v>
      </c>
      <c r="D5" s="169" t="s">
        <v>123</v>
      </c>
      <c r="E5" s="169"/>
      <c r="F5" s="14"/>
      <c r="G5" s="168"/>
      <c r="H5" s="168"/>
      <c r="I5" s="14"/>
      <c r="J5" s="14"/>
      <c r="K5" s="14"/>
      <c r="L5" s="94"/>
      <c r="M5" s="14"/>
      <c r="N5" s="95"/>
      <c r="O5" s="96" t="s">
        <v>72</v>
      </c>
      <c r="P5" s="97" t="s">
        <v>118</v>
      </c>
      <c r="R5" s="97" t="s">
        <v>119</v>
      </c>
    </row>
    <row r="6" spans="1:18" ht="18" customHeight="1">
      <c r="A6" s="98" t="s">
        <v>67</v>
      </c>
      <c r="D6" s="169"/>
      <c r="E6" s="169"/>
      <c r="F6" s="14"/>
      <c r="G6" s="159"/>
      <c r="H6" s="159"/>
      <c r="I6" s="14"/>
      <c r="J6" s="14"/>
      <c r="K6" s="14"/>
      <c r="N6" s="14"/>
      <c r="O6" s="14"/>
      <c r="P6" s="99"/>
      <c r="R6" s="14"/>
    </row>
    <row r="7" spans="1:18" ht="36.75" customHeight="1">
      <c r="A7" s="98" t="s">
        <v>68</v>
      </c>
      <c r="D7" s="100" t="s">
        <v>40</v>
      </c>
      <c r="E7" s="100"/>
      <c r="F7" s="152"/>
      <c r="G7" s="101" t="s">
        <v>0</v>
      </c>
      <c r="H7" s="101" t="s">
        <v>41</v>
      </c>
      <c r="I7" s="153"/>
      <c r="J7" s="6"/>
      <c r="K7" s="153"/>
      <c r="L7" s="154" t="s">
        <v>47</v>
      </c>
      <c r="M7" s="6"/>
      <c r="N7" s="154" t="s">
        <v>48</v>
      </c>
    </row>
    <row r="8" spans="1:18" ht="18.75" customHeight="1">
      <c r="A8" s="98" t="s">
        <v>69</v>
      </c>
      <c r="D8" s="103"/>
      <c r="E8" s="103"/>
      <c r="F8" s="14"/>
      <c r="G8" s="103"/>
      <c r="H8" s="103"/>
      <c r="I8" s="14"/>
      <c r="K8" s="14"/>
    </row>
    <row r="9" spans="1:18" ht="19.5" customHeight="1">
      <c r="A9" s="98" t="s">
        <v>70</v>
      </c>
      <c r="D9" s="164" t="s">
        <v>9</v>
      </c>
      <c r="E9" s="104"/>
      <c r="F9" s="14"/>
      <c r="G9" s="105" t="s">
        <v>1</v>
      </c>
      <c r="H9" s="80">
        <v>0</v>
      </c>
      <c r="I9" s="14"/>
      <c r="K9" s="14"/>
      <c r="L9" s="14"/>
      <c r="M9" s="14"/>
      <c r="N9" s="106" t="s">
        <v>49</v>
      </c>
      <c r="O9" s="107"/>
      <c r="P9" s="80">
        <v>0</v>
      </c>
      <c r="Q9" s="107"/>
      <c r="R9" s="29">
        <f>P9</f>
        <v>0</v>
      </c>
    </row>
    <row r="10" spans="1:18" ht="18" customHeight="1">
      <c r="A10" s="98" t="s">
        <v>52</v>
      </c>
      <c r="D10" s="164"/>
      <c r="E10" s="104"/>
      <c r="F10" s="14"/>
      <c r="G10" s="108" t="s">
        <v>2</v>
      </c>
      <c r="H10" s="26">
        <v>0</v>
      </c>
      <c r="I10" s="14"/>
      <c r="K10" s="14"/>
      <c r="L10" s="14"/>
      <c r="M10" s="14"/>
      <c r="N10" s="14"/>
      <c r="O10" s="99"/>
      <c r="P10" s="7"/>
      <c r="Q10" s="18"/>
      <c r="R10" s="16"/>
    </row>
    <row r="11" spans="1:18" ht="18" customHeight="1">
      <c r="A11" s="98" t="s">
        <v>53</v>
      </c>
      <c r="D11" s="164"/>
      <c r="E11" s="104"/>
      <c r="F11" s="14"/>
      <c r="G11" s="109" t="s">
        <v>3</v>
      </c>
      <c r="H11" s="81">
        <v>0</v>
      </c>
      <c r="I11" s="14"/>
      <c r="K11" s="14"/>
      <c r="L11" s="14"/>
      <c r="M11" s="14"/>
      <c r="N11" s="110" t="s">
        <v>50</v>
      </c>
      <c r="O11" s="21">
        <v>0</v>
      </c>
      <c r="P11" s="111"/>
      <c r="Q11" s="18"/>
      <c r="R11" s="23">
        <f>$O$11*1.116</f>
        <v>0</v>
      </c>
    </row>
    <row r="12" spans="1:18" ht="25.5" hidden="1" customHeight="1">
      <c r="A12" s="98" t="s">
        <v>54</v>
      </c>
      <c r="D12" s="112"/>
      <c r="E12" s="7"/>
      <c r="F12" s="14"/>
      <c r="G12" s="113" t="s">
        <v>44</v>
      </c>
      <c r="H12" s="114">
        <f>SUM(H9:H11)/COUNTA(H9:H11)</f>
        <v>0</v>
      </c>
      <c r="I12" s="14"/>
      <c r="K12" s="14"/>
      <c r="L12" s="14"/>
      <c r="M12" s="14"/>
      <c r="N12" s="14"/>
      <c r="O12" s="99"/>
      <c r="P12" s="24"/>
      <c r="Q12" s="18"/>
      <c r="R12" s="25"/>
    </row>
    <row r="13" spans="1:18" ht="18" customHeight="1">
      <c r="A13" s="13" t="s">
        <v>116</v>
      </c>
      <c r="D13" s="112"/>
      <c r="E13" s="7"/>
      <c r="F13" s="14"/>
      <c r="G13" s="14"/>
      <c r="H13" s="3"/>
      <c r="I13" s="14"/>
      <c r="K13" s="14"/>
      <c r="L13" s="14"/>
      <c r="M13" s="14"/>
      <c r="N13" s="109"/>
      <c r="O13" s="115"/>
      <c r="P13" s="30"/>
      <c r="Q13" s="116"/>
      <c r="R13" s="31"/>
    </row>
    <row r="14" spans="1:18" ht="18" customHeight="1">
      <c r="D14" s="164" t="s">
        <v>10</v>
      </c>
      <c r="E14" s="104"/>
      <c r="F14" s="14"/>
      <c r="G14" s="106" t="s">
        <v>28</v>
      </c>
      <c r="H14" s="27">
        <v>0</v>
      </c>
      <c r="I14" s="14"/>
      <c r="K14" s="14"/>
      <c r="L14" s="14"/>
      <c r="M14" s="14"/>
      <c r="N14" s="106" t="s">
        <v>113</v>
      </c>
      <c r="O14" s="80">
        <v>0</v>
      </c>
      <c r="P14" s="107"/>
      <c r="Q14" s="107"/>
      <c r="R14" s="29">
        <f>$O$14*6.975</f>
        <v>0</v>
      </c>
    </row>
    <row r="15" spans="1:18" ht="19.5" customHeight="1">
      <c r="D15" s="164"/>
      <c r="E15" s="104"/>
      <c r="F15" s="14"/>
      <c r="G15" s="108" t="s">
        <v>29</v>
      </c>
      <c r="H15" s="82">
        <v>0</v>
      </c>
      <c r="I15" s="14"/>
      <c r="K15" s="14"/>
      <c r="L15" s="14"/>
      <c r="M15" s="14"/>
      <c r="N15" s="14"/>
      <c r="O15" s="99"/>
      <c r="P15" s="24"/>
      <c r="Q15" s="18"/>
      <c r="R15" s="16"/>
    </row>
    <row r="16" spans="1:18" ht="16.5" customHeight="1">
      <c r="A16" s="13">
        <v>0</v>
      </c>
      <c r="D16" s="164"/>
      <c r="E16" s="104"/>
      <c r="F16" s="14"/>
      <c r="G16" s="108" t="s">
        <v>30</v>
      </c>
      <c r="H16" s="26">
        <v>0</v>
      </c>
      <c r="I16" s="14"/>
      <c r="K16" s="14"/>
      <c r="L16" s="14"/>
      <c r="M16" s="14"/>
      <c r="N16" s="106" t="s">
        <v>114</v>
      </c>
      <c r="O16" s="27">
        <v>0</v>
      </c>
      <c r="P16" s="107"/>
      <c r="Q16" s="107"/>
      <c r="R16" s="29">
        <f>$O$16*18.6</f>
        <v>0</v>
      </c>
    </row>
    <row r="17" spans="1:21" ht="18" customHeight="1">
      <c r="A17" s="13">
        <v>1</v>
      </c>
      <c r="D17" s="164"/>
      <c r="E17" s="104"/>
      <c r="F17" s="14"/>
      <c r="G17" s="108" t="s">
        <v>31</v>
      </c>
      <c r="H17" s="82">
        <v>0</v>
      </c>
      <c r="I17" s="14"/>
      <c r="K17" s="14"/>
      <c r="L17" s="14"/>
      <c r="M17" s="14"/>
      <c r="N17" s="14"/>
      <c r="O17" s="99"/>
      <c r="P17" s="24"/>
      <c r="Q17" s="18"/>
      <c r="R17" s="16"/>
    </row>
    <row r="18" spans="1:21" ht="18" customHeight="1">
      <c r="D18" s="164"/>
      <c r="E18" s="104"/>
      <c r="F18" s="14"/>
      <c r="G18" s="108" t="s">
        <v>32</v>
      </c>
      <c r="H18" s="26">
        <v>0</v>
      </c>
      <c r="I18" s="14"/>
      <c r="K18" s="14"/>
      <c r="L18" s="14"/>
      <c r="M18" s="14"/>
      <c r="N18" s="106" t="s">
        <v>115</v>
      </c>
      <c r="O18" s="80">
        <v>0</v>
      </c>
      <c r="P18" s="107"/>
      <c r="Q18" s="107"/>
      <c r="R18" s="29">
        <f>$O$18*32.55</f>
        <v>0</v>
      </c>
    </row>
    <row r="19" spans="1:21" ht="18" customHeight="1">
      <c r="D19" s="164"/>
      <c r="E19" s="104"/>
      <c r="F19" s="14"/>
      <c r="G19" s="108" t="s">
        <v>33</v>
      </c>
      <c r="H19" s="82">
        <v>0</v>
      </c>
      <c r="I19" s="14"/>
      <c r="K19" s="14"/>
      <c r="L19" s="14"/>
      <c r="M19" s="14"/>
      <c r="N19" s="14"/>
      <c r="O19" s="99"/>
      <c r="P19" s="7"/>
      <c r="Q19" s="18"/>
      <c r="R19" s="16"/>
    </row>
    <row r="20" spans="1:21" ht="18" customHeight="1">
      <c r="D20" s="164"/>
      <c r="E20" s="104"/>
      <c r="F20" s="14"/>
      <c r="G20" s="14" t="s">
        <v>34</v>
      </c>
      <c r="H20" s="26">
        <v>0</v>
      </c>
      <c r="I20" s="14"/>
      <c r="K20" s="14"/>
      <c r="L20" s="14"/>
      <c r="M20" s="14"/>
      <c r="O20" s="18"/>
      <c r="P20" s="18"/>
      <c r="Q20" s="18"/>
      <c r="R20" s="7"/>
    </row>
    <row r="21" spans="1:21" ht="18" hidden="1" customHeight="1">
      <c r="D21" s="149"/>
      <c r="E21" s="148"/>
      <c r="F21" s="14"/>
      <c r="G21" s="113" t="s">
        <v>44</v>
      </c>
      <c r="H21" s="114">
        <f>SUM(H14:H20)/COUNTA(H14:H20)</f>
        <v>0</v>
      </c>
      <c r="I21" s="14"/>
      <c r="K21" s="14"/>
      <c r="L21" s="14"/>
      <c r="M21" s="14"/>
      <c r="N21" s="14"/>
      <c r="O21" s="99"/>
      <c r="P21" s="7"/>
      <c r="Q21" s="18"/>
      <c r="R21" s="25"/>
    </row>
    <row r="22" spans="1:21" ht="18" customHeight="1">
      <c r="D22" s="149"/>
      <c r="E22" s="148"/>
      <c r="F22" s="14"/>
      <c r="G22" s="14"/>
      <c r="H22" s="3"/>
      <c r="I22" s="14"/>
      <c r="K22" s="14"/>
      <c r="L22" s="102" t="s">
        <v>51</v>
      </c>
      <c r="N22" s="102" t="s">
        <v>111</v>
      </c>
      <c r="O22" s="7"/>
      <c r="P22" s="5"/>
      <c r="Q22" s="18"/>
      <c r="R22" s="16"/>
    </row>
    <row r="23" spans="1:21" ht="18" customHeight="1">
      <c r="D23" s="164" t="s">
        <v>11</v>
      </c>
      <c r="E23" s="104"/>
      <c r="F23" s="14"/>
      <c r="G23" s="106" t="s">
        <v>15</v>
      </c>
      <c r="H23" s="80">
        <v>0</v>
      </c>
      <c r="I23" s="14"/>
      <c r="K23" s="14"/>
      <c r="L23" s="14"/>
      <c r="M23" s="102"/>
      <c r="N23" s="37"/>
      <c r="O23" s="48"/>
      <c r="P23" s="27">
        <v>0</v>
      </c>
      <c r="Q23" s="107"/>
      <c r="R23" s="38">
        <f>P23</f>
        <v>0</v>
      </c>
    </row>
    <row r="24" spans="1:21" ht="18" customHeight="1">
      <c r="D24" s="164"/>
      <c r="E24" s="104"/>
      <c r="F24" s="14"/>
      <c r="G24" s="108" t="s">
        <v>16</v>
      </c>
      <c r="H24" s="26">
        <v>0</v>
      </c>
      <c r="I24" s="14"/>
      <c r="K24" s="14"/>
    </row>
    <row r="25" spans="1:21" ht="18" customHeight="1">
      <c r="D25" s="164"/>
      <c r="E25" s="104"/>
      <c r="F25" s="14"/>
      <c r="G25" s="109" t="s">
        <v>17</v>
      </c>
      <c r="H25" s="83">
        <v>0</v>
      </c>
      <c r="I25" s="14"/>
      <c r="K25" s="14"/>
      <c r="L25" s="14"/>
      <c r="M25" s="40"/>
      <c r="N25" s="118"/>
      <c r="O25" s="46"/>
      <c r="P25" s="46"/>
      <c r="Q25" s="51"/>
      <c r="R25" s="46"/>
    </row>
    <row r="26" spans="1:21" ht="19.5" hidden="1" customHeight="1">
      <c r="D26" s="119"/>
      <c r="E26" s="148"/>
      <c r="G26" s="113" t="s">
        <v>44</v>
      </c>
      <c r="H26" s="114">
        <f>SUM(H23:H25)/COUNTA(H23:H25)</f>
        <v>0</v>
      </c>
      <c r="K26" s="14"/>
      <c r="L26" s="14"/>
      <c r="M26" s="12"/>
      <c r="N26" s="12"/>
      <c r="O26" s="12"/>
      <c r="P26" s="120"/>
      <c r="R26" s="151"/>
    </row>
    <row r="27" spans="1:21" ht="18" customHeight="1">
      <c r="D27" s="149"/>
      <c r="E27" s="148"/>
      <c r="F27" s="14"/>
      <c r="G27" s="14"/>
      <c r="H27" s="7"/>
      <c r="K27" s="14"/>
      <c r="L27" s="14"/>
      <c r="M27" s="12"/>
      <c r="N27" s="121"/>
      <c r="O27" s="121"/>
      <c r="P27" s="122"/>
      <c r="Q27" s="123"/>
      <c r="R27" s="39">
        <f>SUM(R9:R23)</f>
        <v>0</v>
      </c>
    </row>
    <row r="28" spans="1:21" ht="18" customHeight="1">
      <c r="D28" s="165" t="s">
        <v>122</v>
      </c>
      <c r="E28" s="124"/>
      <c r="F28" s="125"/>
      <c r="G28" s="106" t="s">
        <v>35</v>
      </c>
      <c r="H28" s="27">
        <v>0</v>
      </c>
      <c r="I28" s="14"/>
      <c r="J28" s="14"/>
      <c r="K28" s="14"/>
      <c r="L28" s="14"/>
      <c r="M28" s="40"/>
      <c r="N28" s="40"/>
      <c r="O28" s="12"/>
      <c r="P28" s="120"/>
      <c r="Q28" s="151"/>
      <c r="R28" s="14"/>
      <c r="S28" s="14"/>
      <c r="T28" s="126" t="s">
        <v>9</v>
      </c>
      <c r="U28" s="127">
        <f>H12</f>
        <v>0</v>
      </c>
    </row>
    <row r="29" spans="1:21" ht="18" customHeight="1">
      <c r="D29" s="165"/>
      <c r="E29" s="124"/>
      <c r="F29" s="125"/>
      <c r="G29" s="108" t="s">
        <v>4</v>
      </c>
      <c r="H29" s="84">
        <v>0</v>
      </c>
      <c r="I29" s="14"/>
      <c r="J29" s="14"/>
      <c r="L29" s="14"/>
      <c r="M29" s="12"/>
      <c r="N29" s="12"/>
      <c r="O29" s="12"/>
      <c r="P29" s="12"/>
      <c r="Q29" s="12"/>
      <c r="R29" s="14"/>
      <c r="T29" s="126" t="s">
        <v>10</v>
      </c>
      <c r="U29" s="127">
        <f>H21</f>
        <v>0</v>
      </c>
    </row>
    <row r="30" spans="1:21" ht="18" customHeight="1">
      <c r="D30" s="165"/>
      <c r="E30" s="124"/>
      <c r="F30" s="125"/>
      <c r="G30" s="108" t="s">
        <v>5</v>
      </c>
      <c r="H30" s="26">
        <v>0</v>
      </c>
      <c r="I30" s="14"/>
      <c r="L30" s="14"/>
      <c r="M30" s="40"/>
      <c r="N30" s="40"/>
      <c r="O30" s="12"/>
      <c r="P30" s="120"/>
      <c r="Q30" s="151"/>
      <c r="R30" s="14"/>
      <c r="T30" s="126" t="s">
        <v>11</v>
      </c>
      <c r="U30" s="127">
        <f>H26</f>
        <v>0</v>
      </c>
    </row>
    <row r="31" spans="1:21" ht="18" customHeight="1">
      <c r="D31" s="165"/>
      <c r="E31" s="124"/>
      <c r="F31" s="125"/>
      <c r="G31" s="128" t="s">
        <v>109</v>
      </c>
      <c r="H31" s="82">
        <v>0</v>
      </c>
      <c r="I31" s="14"/>
      <c r="L31" s="14"/>
      <c r="M31" s="12"/>
      <c r="N31" s="12"/>
      <c r="O31" s="12"/>
      <c r="P31" s="12"/>
      <c r="Q31" s="12"/>
      <c r="R31" s="14"/>
      <c r="T31" s="126" t="s">
        <v>112</v>
      </c>
      <c r="U31" s="127">
        <f>H35</f>
        <v>0</v>
      </c>
    </row>
    <row r="32" spans="1:21" ht="21.75" customHeight="1">
      <c r="D32" s="165"/>
      <c r="E32" s="124"/>
      <c r="F32" s="14"/>
      <c r="G32" s="14" t="s">
        <v>21</v>
      </c>
      <c r="H32" s="20">
        <v>0</v>
      </c>
      <c r="I32" s="14"/>
      <c r="L32" s="14"/>
      <c r="M32" s="40"/>
      <c r="N32" s="40"/>
      <c r="O32" s="12"/>
      <c r="P32" s="120"/>
      <c r="Q32" s="151"/>
      <c r="R32" s="14"/>
      <c r="T32" s="126" t="s">
        <v>18</v>
      </c>
      <c r="U32" s="126">
        <f>H42</f>
        <v>0</v>
      </c>
    </row>
    <row r="33" spans="4:21" ht="18" customHeight="1">
      <c r="D33" s="165"/>
      <c r="E33" s="124"/>
      <c r="F33" s="14"/>
      <c r="G33" s="109" t="s">
        <v>20</v>
      </c>
      <c r="H33" s="83">
        <v>0</v>
      </c>
      <c r="I33" s="14"/>
      <c r="L33" s="14"/>
      <c r="M33" s="12"/>
      <c r="N33" s="12"/>
      <c r="O33" s="12"/>
      <c r="P33" s="12"/>
      <c r="Q33" s="151"/>
      <c r="R33" s="14"/>
      <c r="T33" s="126" t="s">
        <v>23</v>
      </c>
      <c r="U33" s="126">
        <f>H45</f>
        <v>0</v>
      </c>
    </row>
    <row r="34" spans="4:21" ht="18" customHeight="1">
      <c r="D34" s="165"/>
      <c r="E34" s="124"/>
      <c r="F34" s="125"/>
      <c r="G34" s="109" t="s">
        <v>22</v>
      </c>
      <c r="H34" s="32">
        <v>0</v>
      </c>
      <c r="I34" s="14"/>
      <c r="L34" s="14"/>
      <c r="M34" s="40"/>
      <c r="N34" s="40"/>
      <c r="O34" s="12"/>
      <c r="P34" s="120"/>
      <c r="Q34" s="151"/>
      <c r="R34" s="14"/>
      <c r="T34" s="126" t="s">
        <v>88</v>
      </c>
      <c r="U34" s="126">
        <f>H50</f>
        <v>0</v>
      </c>
    </row>
    <row r="35" spans="4:21" ht="18" hidden="1" customHeight="1">
      <c r="D35" s="150"/>
      <c r="E35" s="147"/>
      <c r="G35" s="131" t="s">
        <v>44</v>
      </c>
      <c r="H35" s="114">
        <f>SUM(H28:H34)/COUNTA(H28:H34)</f>
        <v>0</v>
      </c>
      <c r="L35" s="14"/>
      <c r="M35" s="12"/>
      <c r="N35" s="12"/>
      <c r="O35" s="12"/>
      <c r="P35" s="12"/>
      <c r="Q35" s="151"/>
      <c r="R35" s="14"/>
    </row>
    <row r="36" spans="4:21" ht="18" customHeight="1">
      <c r="D36" s="150"/>
      <c r="E36" s="147"/>
      <c r="G36" s="14"/>
      <c r="H36" s="3"/>
      <c r="L36" s="14"/>
      <c r="M36" s="12"/>
      <c r="N36" s="12"/>
      <c r="O36" s="12"/>
      <c r="P36" s="120"/>
      <c r="Q36" s="151"/>
      <c r="R36" s="14"/>
    </row>
    <row r="37" spans="4:21" ht="18" customHeight="1">
      <c r="D37" s="164" t="s">
        <v>18</v>
      </c>
      <c r="E37" s="104"/>
      <c r="F37" s="125"/>
      <c r="G37" s="106" t="s">
        <v>36</v>
      </c>
      <c r="H37" s="80">
        <v>0</v>
      </c>
      <c r="L37" s="14"/>
      <c r="M37" s="14"/>
      <c r="N37" s="14"/>
      <c r="O37" s="14"/>
      <c r="P37" s="132"/>
      <c r="Q37" s="11"/>
      <c r="R37" s="14"/>
    </row>
    <row r="38" spans="4:21" ht="18" customHeight="1">
      <c r="D38" s="164"/>
      <c r="E38" s="104"/>
      <c r="F38" s="125"/>
      <c r="G38" s="108" t="s">
        <v>37</v>
      </c>
      <c r="H38" s="26">
        <v>0</v>
      </c>
      <c r="I38" s="14"/>
      <c r="L38" s="14"/>
      <c r="M38" s="14"/>
      <c r="N38" s="14"/>
      <c r="O38" s="14"/>
      <c r="P38" s="14"/>
      <c r="Q38" s="14"/>
      <c r="R38" s="14"/>
    </row>
    <row r="39" spans="4:21" ht="18" customHeight="1">
      <c r="D39" s="164"/>
      <c r="E39" s="104"/>
      <c r="F39" s="125"/>
      <c r="G39" s="14" t="s">
        <v>38</v>
      </c>
      <c r="H39" s="81">
        <v>0</v>
      </c>
      <c r="L39" s="14"/>
      <c r="M39" s="14"/>
      <c r="N39" s="14"/>
      <c r="O39" s="14"/>
      <c r="P39" s="14"/>
      <c r="Q39" s="14"/>
      <c r="R39" s="14"/>
    </row>
    <row r="40" spans="4:21" ht="18" customHeight="1">
      <c r="D40" s="164"/>
      <c r="E40" s="104"/>
      <c r="F40" s="125"/>
      <c r="G40" s="108" t="s">
        <v>19</v>
      </c>
      <c r="H40" s="32">
        <v>0</v>
      </c>
      <c r="I40" s="14"/>
      <c r="L40" s="14"/>
      <c r="M40" s="14"/>
      <c r="N40" s="14"/>
      <c r="O40" s="14"/>
      <c r="P40" s="120"/>
      <c r="Q40" s="151"/>
      <c r="R40" s="14"/>
    </row>
    <row r="41" spans="4:21" ht="18" customHeight="1">
      <c r="D41" s="164"/>
      <c r="E41" s="104"/>
      <c r="F41" s="14"/>
      <c r="G41" s="109" t="s">
        <v>39</v>
      </c>
      <c r="H41" s="81">
        <v>0</v>
      </c>
      <c r="I41" s="14"/>
      <c r="L41" s="14"/>
      <c r="M41" s="14"/>
      <c r="N41" s="14"/>
      <c r="O41" s="14"/>
      <c r="P41" s="12"/>
      <c r="Q41" s="151"/>
      <c r="R41" s="14"/>
      <c r="S41" s="14"/>
    </row>
    <row r="42" spans="4:21" ht="18" hidden="1" customHeight="1">
      <c r="D42" s="149"/>
      <c r="E42" s="148"/>
      <c r="G42" s="113" t="s">
        <v>44</v>
      </c>
      <c r="H42" s="133">
        <f>SUM(H37:H41)/COUNTA(H37:H41)</f>
        <v>0</v>
      </c>
      <c r="I42" s="14"/>
      <c r="L42" s="14"/>
      <c r="M42" s="14"/>
      <c r="N42" s="14"/>
      <c r="O42" s="14"/>
      <c r="P42" s="120"/>
      <c r="Q42" s="151"/>
      <c r="R42" s="14"/>
      <c r="S42" s="14"/>
    </row>
    <row r="43" spans="4:21" ht="17.25" customHeight="1">
      <c r="D43" s="149"/>
      <c r="E43" s="148"/>
      <c r="G43" s="14"/>
      <c r="H43" s="8"/>
      <c r="I43" s="14"/>
      <c r="L43" s="14"/>
      <c r="M43" s="14"/>
      <c r="N43" s="14"/>
      <c r="O43" s="14"/>
      <c r="P43" s="151"/>
      <c r="Q43" s="151"/>
      <c r="R43" s="14"/>
      <c r="S43" s="14"/>
    </row>
    <row r="44" spans="4:21" ht="17.25" customHeight="1">
      <c r="D44" s="149" t="s">
        <v>23</v>
      </c>
      <c r="E44" s="104"/>
      <c r="F44" s="125"/>
      <c r="G44" s="14" t="s">
        <v>24</v>
      </c>
      <c r="H44" s="20">
        <v>0</v>
      </c>
      <c r="I44" s="14"/>
      <c r="L44" s="14"/>
      <c r="M44" s="14"/>
      <c r="N44" s="14"/>
      <c r="O44" s="14"/>
      <c r="P44" s="12"/>
      <c r="Q44" s="151"/>
      <c r="R44" s="14"/>
      <c r="S44" s="14"/>
    </row>
    <row r="45" spans="4:21" ht="18" hidden="1" customHeight="1">
      <c r="D45" s="149"/>
      <c r="E45" s="134"/>
      <c r="G45" s="113" t="s">
        <v>44</v>
      </c>
      <c r="H45" s="135">
        <f>SUM(H44)/COUNTA(H44)</f>
        <v>0</v>
      </c>
      <c r="I45" s="14"/>
      <c r="L45" s="14"/>
      <c r="M45" s="14"/>
      <c r="N45" s="14"/>
      <c r="O45" s="14"/>
      <c r="P45" s="12"/>
      <c r="Q45" s="12"/>
      <c r="R45" s="14"/>
      <c r="S45" s="14"/>
    </row>
    <row r="46" spans="4:21" ht="18" customHeight="1">
      <c r="D46" s="149"/>
      <c r="E46" s="148"/>
      <c r="G46" s="14"/>
      <c r="H46" s="14"/>
      <c r="L46" s="14"/>
      <c r="M46" s="14"/>
      <c r="N46" s="14"/>
      <c r="O46" s="14"/>
      <c r="P46" s="12"/>
      <c r="Q46" s="12"/>
      <c r="R46" s="14"/>
      <c r="S46" s="14"/>
    </row>
    <row r="47" spans="4:21" ht="18" customHeight="1">
      <c r="D47" s="164" t="s">
        <v>88</v>
      </c>
      <c r="E47" s="104"/>
      <c r="F47" s="125"/>
      <c r="G47" s="106" t="s">
        <v>89</v>
      </c>
      <c r="H47" s="80">
        <v>0</v>
      </c>
      <c r="L47" s="14"/>
      <c r="M47" s="14"/>
      <c r="N47" s="14"/>
      <c r="O47" s="14"/>
      <c r="P47" s="12"/>
      <c r="Q47" s="12"/>
      <c r="R47" s="14"/>
      <c r="S47" s="14"/>
    </row>
    <row r="48" spans="4:21" ht="18" customHeight="1">
      <c r="D48" s="164"/>
      <c r="E48" s="104"/>
      <c r="F48" s="125"/>
      <c r="G48" s="108" t="s">
        <v>90</v>
      </c>
      <c r="H48" s="26">
        <v>0</v>
      </c>
      <c r="I48" s="14"/>
      <c r="L48" s="14"/>
      <c r="M48" s="14"/>
      <c r="N48" s="14"/>
      <c r="O48" s="14"/>
      <c r="P48" s="151"/>
      <c r="Q48" s="151"/>
      <c r="R48" s="14"/>
      <c r="S48" s="14"/>
    </row>
    <row r="49" spans="4:21" ht="18" customHeight="1">
      <c r="D49" s="164"/>
      <c r="E49" s="104"/>
      <c r="F49" s="125"/>
      <c r="G49" s="14" t="s">
        <v>91</v>
      </c>
      <c r="H49" s="81">
        <v>0</v>
      </c>
      <c r="I49" s="14"/>
      <c r="L49" s="14"/>
      <c r="M49" s="102"/>
      <c r="N49" s="14"/>
      <c r="O49" s="14"/>
      <c r="P49" s="120"/>
      <c r="Q49" s="151"/>
      <c r="R49" s="14"/>
      <c r="S49" s="14"/>
    </row>
    <row r="50" spans="4:21" ht="18" hidden="1" customHeight="1">
      <c r="F50" s="136"/>
      <c r="G50" s="137" t="s">
        <v>44</v>
      </c>
      <c r="H50" s="138">
        <f>SUM(H47:H49)/COUNTA(H47:H49)</f>
        <v>0</v>
      </c>
      <c r="L50" s="14"/>
      <c r="M50" s="102"/>
      <c r="N50" s="102"/>
      <c r="O50" s="14"/>
      <c r="P50" s="132"/>
      <c r="Q50" s="151"/>
      <c r="R50" s="14"/>
      <c r="S50" s="14"/>
    </row>
    <row r="51" spans="4:21" ht="18" customHeight="1">
      <c r="G51" s="14"/>
      <c r="H51" s="14"/>
      <c r="L51" s="14"/>
      <c r="M51" s="102"/>
      <c r="N51" s="102"/>
      <c r="O51" s="14"/>
      <c r="P51" s="132"/>
      <c r="Q51" s="151"/>
      <c r="R51" s="14"/>
      <c r="S51" s="14"/>
    </row>
    <row r="52" spans="4:21" ht="18" customHeight="1">
      <c r="E52" s="14"/>
      <c r="F52" s="40"/>
      <c r="I52" s="14"/>
      <c r="L52" s="14"/>
      <c r="M52" s="14"/>
      <c r="N52" s="14"/>
      <c r="O52" s="14"/>
      <c r="P52" s="12"/>
      <c r="Q52" s="12"/>
      <c r="R52" s="14"/>
      <c r="S52" s="14"/>
    </row>
    <row r="53" spans="4:21" ht="20.25" customHeight="1">
      <c r="G53" s="139" t="s">
        <v>93</v>
      </c>
      <c r="H53" s="22">
        <f>SUM(H45,H42,H35,H26,H21,H12,H50)/COUNTA(H45,H42,H35,H26,H21,H12,H50)</f>
        <v>0</v>
      </c>
      <c r="L53" s="14"/>
      <c r="M53" s="14"/>
      <c r="N53" s="14"/>
      <c r="O53" s="14"/>
      <c r="P53" s="132"/>
      <c r="Q53" s="151"/>
      <c r="R53" s="14"/>
      <c r="S53" s="14"/>
    </row>
    <row r="54" spans="4:21" ht="18" customHeight="1">
      <c r="G54" s="14"/>
      <c r="L54" s="14"/>
      <c r="M54" s="14"/>
      <c r="N54" s="14"/>
      <c r="O54" s="14"/>
      <c r="P54" s="151"/>
      <c r="Q54" s="151"/>
      <c r="R54" s="14"/>
      <c r="S54" s="14"/>
    </row>
    <row r="55" spans="4:21" ht="18" customHeight="1">
      <c r="L55" s="14"/>
      <c r="M55" s="14"/>
      <c r="N55" s="14"/>
      <c r="O55" s="14"/>
      <c r="P55" s="12"/>
      <c r="Q55" s="12"/>
      <c r="R55" s="14"/>
      <c r="S55" s="14"/>
    </row>
    <row r="56" spans="4:21" ht="30" customHeight="1">
      <c r="D56" s="167" t="s">
        <v>124</v>
      </c>
      <c r="E56" s="167"/>
      <c r="F56" s="167"/>
      <c r="G56" s="167"/>
      <c r="H56" s="167"/>
      <c r="L56" s="14"/>
      <c r="M56" s="14"/>
      <c r="N56" s="14"/>
      <c r="O56" s="14"/>
      <c r="P56" s="132"/>
      <c r="Q56" s="151"/>
      <c r="R56" s="14"/>
      <c r="S56" s="14"/>
    </row>
    <row r="57" spans="4:21" ht="15">
      <c r="I57" s="14"/>
      <c r="L57" s="14"/>
      <c r="M57" s="14"/>
      <c r="N57" s="14"/>
      <c r="O57" s="14"/>
      <c r="P57" s="120"/>
      <c r="Q57" s="151"/>
      <c r="R57" s="14"/>
      <c r="S57" s="14"/>
    </row>
    <row r="58" spans="4:21" ht="19.5" customHeight="1">
      <c r="D58" s="140" t="s">
        <v>42</v>
      </c>
      <c r="F58" s="14"/>
      <c r="G58" s="103" t="s">
        <v>43</v>
      </c>
      <c r="H58" s="103" t="s">
        <v>41</v>
      </c>
      <c r="L58" s="14"/>
      <c r="M58" s="14"/>
      <c r="N58" s="14"/>
      <c r="O58" s="14"/>
      <c r="P58" s="132"/>
      <c r="Q58" s="151"/>
      <c r="R58" s="14"/>
      <c r="S58" s="14"/>
    </row>
    <row r="59" spans="4:21" ht="17.100000000000001" customHeight="1">
      <c r="D59" s="14"/>
      <c r="F59" s="103"/>
      <c r="G59" s="103"/>
      <c r="H59" s="103"/>
      <c r="L59" s="14"/>
      <c r="M59" s="14"/>
      <c r="N59" s="14"/>
      <c r="O59" s="14"/>
      <c r="P59" s="120"/>
      <c r="Q59" s="151"/>
      <c r="R59" s="14"/>
      <c r="S59" s="14"/>
      <c r="T59" s="14"/>
      <c r="U59" s="14"/>
    </row>
    <row r="60" spans="4:21" ht="17.100000000000001" customHeight="1">
      <c r="D60" s="162" t="s">
        <v>12</v>
      </c>
      <c r="E60" s="141"/>
      <c r="F60" s="14"/>
      <c r="G60" s="106" t="s">
        <v>25</v>
      </c>
      <c r="H60" s="80">
        <v>0</v>
      </c>
      <c r="I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4:21" ht="17.100000000000001" customHeight="1">
      <c r="D61" s="162"/>
      <c r="E61" s="141"/>
      <c r="F61" s="14"/>
      <c r="G61" s="108" t="s">
        <v>26</v>
      </c>
      <c r="H61" s="26">
        <v>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4:21" ht="17.100000000000001" customHeight="1">
      <c r="D62" s="162"/>
      <c r="E62" s="141"/>
      <c r="F62" s="14"/>
      <c r="G62" s="108" t="s">
        <v>65</v>
      </c>
      <c r="H62" s="81">
        <v>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4:21" ht="17.100000000000001" customHeight="1">
      <c r="D63" s="162"/>
      <c r="E63" s="141"/>
      <c r="F63" s="14"/>
      <c r="G63" s="14" t="s">
        <v>66</v>
      </c>
      <c r="H63" s="32">
        <v>0</v>
      </c>
      <c r="L63" s="14"/>
      <c r="M63" s="14"/>
      <c r="N63" s="14"/>
      <c r="O63" s="14"/>
      <c r="P63" s="14"/>
      <c r="Q63" s="14"/>
      <c r="R63" s="14"/>
    </row>
    <row r="64" spans="4:21" ht="17.100000000000001" customHeight="1">
      <c r="D64" s="14"/>
      <c r="F64" s="7"/>
      <c r="G64" s="14"/>
      <c r="H64" s="7"/>
      <c r="L64" s="14"/>
      <c r="M64" s="14"/>
      <c r="N64" s="14"/>
      <c r="O64" s="14"/>
      <c r="P64" s="14"/>
      <c r="Q64" s="14"/>
      <c r="R64" s="14"/>
    </row>
    <row r="65" spans="4:21" ht="17.100000000000001" customHeight="1">
      <c r="D65" s="161" t="s">
        <v>13</v>
      </c>
      <c r="E65" s="141"/>
      <c r="F65" s="14"/>
      <c r="G65" s="106" t="s">
        <v>27</v>
      </c>
      <c r="H65" s="80">
        <v>0</v>
      </c>
      <c r="L65" s="14"/>
      <c r="M65" s="14"/>
      <c r="N65" s="14"/>
      <c r="O65" s="14"/>
      <c r="P65" s="14"/>
      <c r="Q65" s="14"/>
      <c r="R65" s="14"/>
    </row>
    <row r="66" spans="4:21" ht="17.100000000000001" customHeight="1">
      <c r="D66" s="161"/>
      <c r="E66" s="141"/>
      <c r="F66" s="14"/>
      <c r="G66" s="108" t="s">
        <v>120</v>
      </c>
      <c r="H66" s="26">
        <v>0</v>
      </c>
      <c r="L66" s="14"/>
      <c r="M66" s="14"/>
      <c r="N66" s="14"/>
      <c r="O66" s="14"/>
      <c r="P66" s="14"/>
      <c r="Q66" s="14"/>
      <c r="R66" s="14"/>
    </row>
    <row r="67" spans="4:21" ht="17.100000000000001" customHeight="1">
      <c r="D67" s="161"/>
      <c r="E67" s="141"/>
      <c r="F67" s="14"/>
      <c r="G67" s="108" t="s">
        <v>6</v>
      </c>
      <c r="H67" s="81">
        <v>0</v>
      </c>
      <c r="L67" s="14"/>
      <c r="M67" s="14"/>
      <c r="N67" s="14"/>
      <c r="O67" s="14"/>
      <c r="P67" s="14"/>
      <c r="Q67" s="14"/>
      <c r="R67" s="14"/>
    </row>
    <row r="68" spans="4:21" ht="17.100000000000001" customHeight="1">
      <c r="D68" s="161"/>
      <c r="E68" s="141"/>
      <c r="F68" s="14"/>
      <c r="G68" s="14" t="s">
        <v>7</v>
      </c>
      <c r="H68" s="32">
        <v>0</v>
      </c>
      <c r="L68" s="14"/>
      <c r="M68" s="14"/>
      <c r="N68" s="14"/>
      <c r="O68" s="14"/>
      <c r="P68" s="14"/>
      <c r="Q68" s="14"/>
      <c r="R68" s="14"/>
    </row>
    <row r="69" spans="4:21" ht="17.100000000000001" customHeight="1">
      <c r="D69" s="14"/>
      <c r="F69" s="7"/>
      <c r="G69" s="14"/>
      <c r="H69" s="7"/>
      <c r="L69" s="14"/>
      <c r="M69" s="14"/>
      <c r="N69" s="14"/>
      <c r="O69" s="14"/>
      <c r="P69" s="14"/>
      <c r="Q69" s="14"/>
      <c r="R69" s="14"/>
    </row>
    <row r="70" spans="4:21" ht="17.100000000000001" customHeight="1">
      <c r="D70" s="161" t="s">
        <v>14</v>
      </c>
      <c r="E70" s="141"/>
      <c r="F70" s="14"/>
      <c r="G70" s="106" t="s">
        <v>110</v>
      </c>
      <c r="H70" s="80">
        <v>0</v>
      </c>
      <c r="L70" s="14"/>
      <c r="M70" s="102"/>
      <c r="N70" s="102"/>
      <c r="O70" s="102"/>
      <c r="P70" s="14"/>
      <c r="Q70" s="14"/>
      <c r="R70" s="14"/>
    </row>
    <row r="71" spans="4:21" ht="17.100000000000001" customHeight="1">
      <c r="D71" s="161"/>
      <c r="E71" s="141"/>
      <c r="F71" s="14"/>
      <c r="G71" s="14" t="s">
        <v>8</v>
      </c>
      <c r="H71" s="32">
        <v>0</v>
      </c>
      <c r="L71" s="14"/>
      <c r="M71" s="14"/>
      <c r="N71" s="14"/>
      <c r="O71" s="103"/>
      <c r="P71" s="14"/>
      <c r="Q71" s="14"/>
      <c r="R71" s="14"/>
    </row>
    <row r="72" spans="4:21" ht="17.100000000000001" customHeight="1">
      <c r="D72" s="14"/>
      <c r="F72" s="14"/>
      <c r="G72" s="14"/>
      <c r="H72" s="7"/>
      <c r="I72" s="14"/>
      <c r="K72" s="14"/>
      <c r="L72" s="14"/>
      <c r="M72" s="14"/>
      <c r="N72" s="14"/>
      <c r="O72" s="7"/>
      <c r="P72" s="14"/>
      <c r="Q72" s="142"/>
      <c r="R72" s="14"/>
      <c r="S72" s="14"/>
      <c r="T72" s="14"/>
      <c r="U72" s="14"/>
    </row>
    <row r="73" spans="4:21" ht="17.100000000000001" customHeight="1">
      <c r="G73" s="143"/>
      <c r="H73" s="143"/>
      <c r="K73" s="14"/>
      <c r="L73" s="14"/>
      <c r="M73" s="14"/>
      <c r="N73" s="14"/>
      <c r="O73" s="14"/>
      <c r="P73" s="14"/>
      <c r="Q73" s="144"/>
      <c r="R73" s="14"/>
      <c r="S73" s="14"/>
      <c r="T73" s="14"/>
      <c r="U73" s="14"/>
    </row>
    <row r="74" spans="4:21" ht="17.100000000000001" customHeight="1">
      <c r="D74" s="14"/>
      <c r="F74" s="14"/>
      <c r="G74" s="50" t="s">
        <v>94</v>
      </c>
      <c r="H74" s="28">
        <f>SUM(H60:H63,H65:H68,H70:H71)/COUNTA(H60:H63,H65:H68,H70:H71)</f>
        <v>0</v>
      </c>
      <c r="K74" s="14"/>
      <c r="L74" s="14"/>
      <c r="M74" s="14"/>
      <c r="N74" s="14"/>
      <c r="O74" s="14"/>
      <c r="P74" s="160"/>
      <c r="Q74" s="160"/>
      <c r="R74" s="145"/>
      <c r="S74" s="14"/>
      <c r="T74" s="14"/>
      <c r="U74" s="14"/>
    </row>
    <row r="75" spans="4:21"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4:21"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4:21"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</sheetData>
  <sheetProtection algorithmName="SHA-512" hashValue="yiOhgeVG8pjZ8zfI3O4/atKTe5lhV0rFopszE+oSUjZgdeWTlIst9OILhyT8UOcQcuhmlJ4waFaoxPfKr+dXDw==" saltValue="DoA09fxL+NC2EudwdTrudw==" spinCount="100000" sheet="1" objects="1" scenarios="1"/>
  <mergeCells count="16">
    <mergeCell ref="D60:D63"/>
    <mergeCell ref="D65:D68"/>
    <mergeCell ref="D70:D71"/>
    <mergeCell ref="P74:Q74"/>
    <mergeCell ref="D14:D20"/>
    <mergeCell ref="D23:D25"/>
    <mergeCell ref="D28:D34"/>
    <mergeCell ref="D37:D41"/>
    <mergeCell ref="D47:D49"/>
    <mergeCell ref="D56:H56"/>
    <mergeCell ref="D9:D11"/>
    <mergeCell ref="D3:H3"/>
    <mergeCell ref="L3:R3"/>
    <mergeCell ref="D5:E6"/>
    <mergeCell ref="G5:H5"/>
    <mergeCell ref="G6:H6"/>
  </mergeCells>
  <conditionalFormatting sqref="H53">
    <cfRule type="colorScale" priority="1">
      <colorScale>
        <cfvo type="num" val="0.24"/>
        <cfvo type="num" val="0.25"/>
        <color rgb="FFF8696B"/>
        <color rgb="FF63BE7B"/>
      </colorScale>
    </cfRule>
    <cfRule type="colorScale" priority="3">
      <colorScale>
        <cfvo type="num" val="0.28999999999999998"/>
        <cfvo type="num" val="0.3"/>
        <color rgb="FFF8696B"/>
        <color rgb="FF63BE7B"/>
      </colorScale>
    </cfRule>
  </conditionalFormatting>
  <conditionalFormatting sqref="H74">
    <cfRule type="colorScale" priority="2">
      <colorScale>
        <cfvo type="num" val="0.24"/>
        <cfvo type="num" val="0.25"/>
        <color rgb="FFF8696B"/>
        <color rgb="FF63BE7B"/>
      </colorScale>
    </cfRule>
  </conditionalFormatting>
  <dataValidations count="3">
    <dataValidation type="list" allowBlank="1" showInputMessage="1" showErrorMessage="1" sqref="H47:H50 H9:H45 H60:H71">
      <formula1>$A$16:$A$17</formula1>
    </dataValidation>
    <dataValidation type="list" allowBlank="1" showInputMessage="1" showErrorMessage="1" sqref="G5">
      <formula1>$A$6:$A$12</formula1>
    </dataValidation>
    <dataValidation type="list" allowBlank="1" showInputMessage="1" showErrorMessage="1" sqref="N23">
      <formula1>$A$6:$A$13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U77"/>
  <sheetViews>
    <sheetView showGridLines="0" zoomScale="80" zoomScaleNormal="80" zoomScalePageLayoutView="110" workbookViewId="0">
      <pane xSplit="2" topLeftCell="C1" activePane="topRight" state="frozen"/>
      <selection activeCell="B1" sqref="B1"/>
      <selection pane="topRight" activeCell="D4" sqref="D4"/>
    </sheetView>
  </sheetViews>
  <sheetFormatPr defaultColWidth="9.140625" defaultRowHeight="14.25"/>
  <cols>
    <col min="1" max="1" width="9.28515625" style="13" hidden="1" customWidth="1"/>
    <col min="2" max="2" width="9.140625" style="14" customWidth="1"/>
    <col min="3" max="3" width="3.7109375" style="14" customWidth="1"/>
    <col min="4" max="4" width="18.85546875" style="13" customWidth="1"/>
    <col min="5" max="5" width="3.85546875" style="13" customWidth="1"/>
    <col min="6" max="6" width="1.85546875" style="13" customWidth="1"/>
    <col min="7" max="7" width="65.7109375" style="13" customWidth="1"/>
    <col min="8" max="8" width="7.85546875" style="13" customWidth="1"/>
    <col min="9" max="9" width="9.140625" style="13" customWidth="1"/>
    <col min="10" max="10" width="9.140625" style="13"/>
    <col min="11" max="11" width="10.28515625" style="13" customWidth="1"/>
    <col min="12" max="12" width="5.28515625" style="13" customWidth="1"/>
    <col min="13" max="13" width="3.28515625" style="13" customWidth="1"/>
    <col min="14" max="14" width="45.7109375" style="13" customWidth="1"/>
    <col min="15" max="16" width="11.85546875" style="13" customWidth="1"/>
    <col min="17" max="17" width="5.85546875" style="13" customWidth="1"/>
    <col min="18" max="18" width="11.85546875" style="13" customWidth="1"/>
    <col min="19" max="16384" width="9.140625" style="13"/>
  </cols>
  <sheetData>
    <row r="2" spans="1:18">
      <c r="A2" s="89" t="s">
        <v>45</v>
      </c>
      <c r="I2" s="14"/>
      <c r="J2" s="14"/>
    </row>
    <row r="3" spans="1:18" ht="30" customHeight="1">
      <c r="A3" s="90" t="s">
        <v>46</v>
      </c>
      <c r="D3" s="163" t="s">
        <v>85</v>
      </c>
      <c r="E3" s="163"/>
      <c r="F3" s="163"/>
      <c r="G3" s="163"/>
      <c r="H3" s="163"/>
      <c r="I3" s="91"/>
      <c r="J3" s="91"/>
      <c r="L3" s="166" t="s">
        <v>101</v>
      </c>
      <c r="M3" s="166"/>
      <c r="N3" s="166"/>
      <c r="O3" s="166"/>
      <c r="P3" s="166"/>
      <c r="Q3" s="166"/>
      <c r="R3" s="166"/>
    </row>
    <row r="4" spans="1:18" ht="18.75" customHeight="1">
      <c r="D4" s="92"/>
      <c r="E4" s="14"/>
      <c r="F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</row>
    <row r="5" spans="1:18" ht="30.75" customHeight="1">
      <c r="A5" s="93" t="s">
        <v>71</v>
      </c>
      <c r="D5" s="169" t="s">
        <v>123</v>
      </c>
      <c r="E5" s="169"/>
      <c r="F5" s="14"/>
      <c r="G5" s="168"/>
      <c r="H5" s="168"/>
      <c r="I5" s="14"/>
      <c r="J5" s="14"/>
      <c r="K5" s="14"/>
      <c r="L5" s="94"/>
      <c r="M5" s="14"/>
      <c r="N5" s="95"/>
      <c r="O5" s="96" t="s">
        <v>72</v>
      </c>
      <c r="P5" s="97" t="s">
        <v>118</v>
      </c>
      <c r="R5" s="97" t="s">
        <v>119</v>
      </c>
    </row>
    <row r="6" spans="1:18" ht="18" customHeight="1">
      <c r="A6" s="98" t="s">
        <v>67</v>
      </c>
      <c r="D6" s="169"/>
      <c r="E6" s="169"/>
      <c r="F6" s="14"/>
      <c r="G6" s="159"/>
      <c r="H6" s="159"/>
      <c r="I6" s="14"/>
      <c r="J6" s="14"/>
      <c r="K6" s="14"/>
      <c r="N6" s="14"/>
      <c r="O6" s="14"/>
      <c r="P6" s="99"/>
      <c r="R6" s="14"/>
    </row>
    <row r="7" spans="1:18" ht="36.75" customHeight="1">
      <c r="A7" s="98" t="s">
        <v>68</v>
      </c>
      <c r="D7" s="100" t="s">
        <v>40</v>
      </c>
      <c r="E7" s="100"/>
      <c r="F7" s="152"/>
      <c r="G7" s="101" t="s">
        <v>0</v>
      </c>
      <c r="H7" s="101" t="s">
        <v>41</v>
      </c>
      <c r="I7" s="153"/>
      <c r="J7" s="6"/>
      <c r="K7" s="153"/>
      <c r="L7" s="154" t="s">
        <v>47</v>
      </c>
      <c r="M7" s="6"/>
      <c r="N7" s="154" t="s">
        <v>48</v>
      </c>
    </row>
    <row r="8" spans="1:18" ht="18.75" customHeight="1">
      <c r="A8" s="98" t="s">
        <v>69</v>
      </c>
      <c r="D8" s="103"/>
      <c r="E8" s="103"/>
      <c r="F8" s="14"/>
      <c r="G8" s="103"/>
      <c r="H8" s="103"/>
      <c r="I8" s="14"/>
      <c r="K8" s="14"/>
    </row>
    <row r="9" spans="1:18" ht="19.5" customHeight="1">
      <c r="A9" s="98" t="s">
        <v>70</v>
      </c>
      <c r="D9" s="164" t="s">
        <v>9</v>
      </c>
      <c r="E9" s="104"/>
      <c r="F9" s="14"/>
      <c r="G9" s="105" t="s">
        <v>1</v>
      </c>
      <c r="H9" s="80">
        <v>0</v>
      </c>
      <c r="I9" s="14"/>
      <c r="K9" s="14"/>
      <c r="L9" s="14"/>
      <c r="M9" s="14"/>
      <c r="N9" s="106" t="s">
        <v>49</v>
      </c>
      <c r="O9" s="107"/>
      <c r="P9" s="80">
        <v>0</v>
      </c>
      <c r="Q9" s="107"/>
      <c r="R9" s="29">
        <f>P9</f>
        <v>0</v>
      </c>
    </row>
    <row r="10" spans="1:18" ht="18" customHeight="1">
      <c r="A10" s="98" t="s">
        <v>52</v>
      </c>
      <c r="D10" s="164"/>
      <c r="E10" s="104"/>
      <c r="F10" s="14"/>
      <c r="G10" s="108" t="s">
        <v>2</v>
      </c>
      <c r="H10" s="26">
        <v>0</v>
      </c>
      <c r="I10" s="14"/>
      <c r="K10" s="14"/>
      <c r="L10" s="14"/>
      <c r="M10" s="14"/>
      <c r="N10" s="14"/>
      <c r="O10" s="99"/>
      <c r="P10" s="7"/>
      <c r="Q10" s="18"/>
      <c r="R10" s="16"/>
    </row>
    <row r="11" spans="1:18" ht="18" customHeight="1">
      <c r="A11" s="98" t="s">
        <v>53</v>
      </c>
      <c r="D11" s="164"/>
      <c r="E11" s="104"/>
      <c r="F11" s="14"/>
      <c r="G11" s="109" t="s">
        <v>3</v>
      </c>
      <c r="H11" s="81">
        <v>0</v>
      </c>
      <c r="I11" s="14"/>
      <c r="K11" s="14"/>
      <c r="L11" s="14"/>
      <c r="M11" s="14"/>
      <c r="N11" s="110" t="s">
        <v>50</v>
      </c>
      <c r="O11" s="21">
        <v>0</v>
      </c>
      <c r="P11" s="111"/>
      <c r="Q11" s="18"/>
      <c r="R11" s="23">
        <f>$O$11*1.116</f>
        <v>0</v>
      </c>
    </row>
    <row r="12" spans="1:18" ht="25.5" hidden="1" customHeight="1">
      <c r="A12" s="98" t="s">
        <v>54</v>
      </c>
      <c r="D12" s="112"/>
      <c r="E12" s="7"/>
      <c r="F12" s="14"/>
      <c r="G12" s="113" t="s">
        <v>44</v>
      </c>
      <c r="H12" s="114">
        <f>SUM(H9:H11)/COUNTA(H9:H11)</f>
        <v>0</v>
      </c>
      <c r="I12" s="14"/>
      <c r="K12" s="14"/>
      <c r="L12" s="14"/>
      <c r="M12" s="14"/>
      <c r="N12" s="14"/>
      <c r="O12" s="99"/>
      <c r="P12" s="24"/>
      <c r="Q12" s="18"/>
      <c r="R12" s="25"/>
    </row>
    <row r="13" spans="1:18" ht="18" customHeight="1">
      <c r="A13" s="13" t="s">
        <v>116</v>
      </c>
      <c r="D13" s="112"/>
      <c r="E13" s="7"/>
      <c r="F13" s="14"/>
      <c r="G13" s="14"/>
      <c r="H13" s="3"/>
      <c r="I13" s="14"/>
      <c r="K13" s="14"/>
      <c r="L13" s="14"/>
      <c r="M13" s="14"/>
      <c r="N13" s="109"/>
      <c r="O13" s="115"/>
      <c r="P13" s="30"/>
      <c r="Q13" s="116"/>
      <c r="R13" s="31"/>
    </row>
    <row r="14" spans="1:18" ht="18" customHeight="1">
      <c r="D14" s="164" t="s">
        <v>10</v>
      </c>
      <c r="E14" s="104"/>
      <c r="F14" s="14"/>
      <c r="G14" s="106" t="s">
        <v>28</v>
      </c>
      <c r="H14" s="27">
        <v>0</v>
      </c>
      <c r="I14" s="14"/>
      <c r="K14" s="14"/>
      <c r="L14" s="14"/>
      <c r="M14" s="14"/>
      <c r="N14" s="106" t="s">
        <v>113</v>
      </c>
      <c r="O14" s="80">
        <v>0</v>
      </c>
      <c r="P14" s="107"/>
      <c r="Q14" s="107"/>
      <c r="R14" s="29">
        <f>$O$14*6.975</f>
        <v>0</v>
      </c>
    </row>
    <row r="15" spans="1:18" ht="19.5" customHeight="1">
      <c r="D15" s="164"/>
      <c r="E15" s="104"/>
      <c r="F15" s="14"/>
      <c r="G15" s="108" t="s">
        <v>29</v>
      </c>
      <c r="H15" s="82">
        <v>0</v>
      </c>
      <c r="I15" s="14"/>
      <c r="K15" s="14"/>
      <c r="L15" s="14"/>
      <c r="M15" s="14"/>
      <c r="N15" s="14"/>
      <c r="O15" s="99"/>
      <c r="P15" s="24"/>
      <c r="Q15" s="18"/>
      <c r="R15" s="16"/>
    </row>
    <row r="16" spans="1:18" ht="16.5" customHeight="1">
      <c r="A16" s="13">
        <v>0</v>
      </c>
      <c r="D16" s="164"/>
      <c r="E16" s="104"/>
      <c r="F16" s="14"/>
      <c r="G16" s="108" t="s">
        <v>30</v>
      </c>
      <c r="H16" s="26">
        <v>0</v>
      </c>
      <c r="I16" s="14"/>
      <c r="K16" s="14"/>
      <c r="L16" s="14"/>
      <c r="M16" s="14"/>
      <c r="N16" s="106" t="s">
        <v>114</v>
      </c>
      <c r="O16" s="27">
        <v>0</v>
      </c>
      <c r="P16" s="107"/>
      <c r="Q16" s="107"/>
      <c r="R16" s="29">
        <f>$O$16*18.6</f>
        <v>0</v>
      </c>
    </row>
    <row r="17" spans="1:21" ht="18" customHeight="1">
      <c r="A17" s="13">
        <v>1</v>
      </c>
      <c r="D17" s="164"/>
      <c r="E17" s="104"/>
      <c r="F17" s="14"/>
      <c r="G17" s="108" t="s">
        <v>31</v>
      </c>
      <c r="H17" s="82">
        <v>0</v>
      </c>
      <c r="I17" s="14"/>
      <c r="K17" s="14"/>
      <c r="L17" s="14"/>
      <c r="M17" s="14"/>
      <c r="N17" s="14"/>
      <c r="O17" s="99"/>
      <c r="P17" s="24"/>
      <c r="Q17" s="18"/>
      <c r="R17" s="16"/>
    </row>
    <row r="18" spans="1:21" ht="18" customHeight="1">
      <c r="D18" s="164"/>
      <c r="E18" s="104"/>
      <c r="F18" s="14"/>
      <c r="G18" s="108" t="s">
        <v>32</v>
      </c>
      <c r="H18" s="26">
        <v>0</v>
      </c>
      <c r="I18" s="14"/>
      <c r="K18" s="14"/>
      <c r="L18" s="14"/>
      <c r="M18" s="14"/>
      <c r="N18" s="106" t="s">
        <v>115</v>
      </c>
      <c r="O18" s="80">
        <v>0</v>
      </c>
      <c r="P18" s="107"/>
      <c r="Q18" s="107"/>
      <c r="R18" s="29">
        <f>$O$18*32.55</f>
        <v>0</v>
      </c>
    </row>
    <row r="19" spans="1:21" ht="18" customHeight="1">
      <c r="D19" s="164"/>
      <c r="E19" s="104"/>
      <c r="F19" s="14"/>
      <c r="G19" s="108" t="s">
        <v>33</v>
      </c>
      <c r="H19" s="82">
        <v>0</v>
      </c>
      <c r="I19" s="14"/>
      <c r="K19" s="14"/>
      <c r="L19" s="14"/>
      <c r="M19" s="14"/>
      <c r="N19" s="14"/>
      <c r="O19" s="99"/>
      <c r="P19" s="7"/>
      <c r="Q19" s="18"/>
      <c r="R19" s="16"/>
    </row>
    <row r="20" spans="1:21" ht="18" customHeight="1">
      <c r="D20" s="164"/>
      <c r="E20" s="104"/>
      <c r="F20" s="14"/>
      <c r="G20" s="14" t="s">
        <v>34</v>
      </c>
      <c r="H20" s="26">
        <v>0</v>
      </c>
      <c r="I20" s="14"/>
      <c r="K20" s="14"/>
      <c r="L20" s="14"/>
      <c r="M20" s="14"/>
      <c r="O20" s="18"/>
      <c r="P20" s="18"/>
      <c r="Q20" s="18"/>
      <c r="R20" s="7"/>
    </row>
    <row r="21" spans="1:21" ht="18" hidden="1" customHeight="1">
      <c r="D21" s="149"/>
      <c r="E21" s="148"/>
      <c r="F21" s="14"/>
      <c r="G21" s="113" t="s">
        <v>44</v>
      </c>
      <c r="H21" s="114">
        <f>SUM(H14:H20)/COUNTA(H14:H20)</f>
        <v>0</v>
      </c>
      <c r="I21" s="14"/>
      <c r="K21" s="14"/>
      <c r="L21" s="14"/>
      <c r="M21" s="14"/>
      <c r="N21" s="14"/>
      <c r="O21" s="99"/>
      <c r="P21" s="7"/>
      <c r="Q21" s="18"/>
      <c r="R21" s="25"/>
    </row>
    <row r="22" spans="1:21" ht="18" customHeight="1">
      <c r="D22" s="149"/>
      <c r="E22" s="148"/>
      <c r="F22" s="14"/>
      <c r="G22" s="14"/>
      <c r="H22" s="3"/>
      <c r="I22" s="14"/>
      <c r="K22" s="14"/>
      <c r="L22" s="102" t="s">
        <v>51</v>
      </c>
      <c r="N22" s="102" t="s">
        <v>111</v>
      </c>
      <c r="O22" s="7"/>
      <c r="P22" s="5"/>
      <c r="Q22" s="18"/>
      <c r="R22" s="16"/>
    </row>
    <row r="23" spans="1:21" ht="18" customHeight="1">
      <c r="D23" s="164" t="s">
        <v>11</v>
      </c>
      <c r="E23" s="104"/>
      <c r="F23" s="14"/>
      <c r="G23" s="106" t="s">
        <v>15</v>
      </c>
      <c r="H23" s="80">
        <v>0</v>
      </c>
      <c r="I23" s="14"/>
      <c r="K23" s="14"/>
      <c r="L23" s="14"/>
      <c r="M23" s="102"/>
      <c r="N23" s="37"/>
      <c r="O23" s="48"/>
      <c r="P23" s="27">
        <v>0</v>
      </c>
      <c r="Q23" s="107"/>
      <c r="R23" s="38">
        <f>P23</f>
        <v>0</v>
      </c>
    </row>
    <row r="24" spans="1:21" ht="18" customHeight="1">
      <c r="D24" s="164"/>
      <c r="E24" s="104"/>
      <c r="F24" s="14"/>
      <c r="G24" s="108" t="s">
        <v>16</v>
      </c>
      <c r="H24" s="26">
        <v>0</v>
      </c>
      <c r="I24" s="14"/>
      <c r="K24" s="14"/>
    </row>
    <row r="25" spans="1:21" ht="18" customHeight="1">
      <c r="D25" s="164"/>
      <c r="E25" s="104"/>
      <c r="F25" s="14"/>
      <c r="G25" s="109" t="s">
        <v>17</v>
      </c>
      <c r="H25" s="83">
        <v>0</v>
      </c>
      <c r="I25" s="14"/>
      <c r="K25" s="14"/>
      <c r="L25" s="14"/>
      <c r="M25" s="40"/>
      <c r="N25" s="118"/>
      <c r="O25" s="46"/>
      <c r="P25" s="46"/>
      <c r="Q25" s="51"/>
      <c r="R25" s="46"/>
    </row>
    <row r="26" spans="1:21" ht="19.5" hidden="1" customHeight="1">
      <c r="D26" s="119"/>
      <c r="E26" s="148"/>
      <c r="G26" s="113" t="s">
        <v>44</v>
      </c>
      <c r="H26" s="114">
        <f>SUM(H23:H25)/COUNTA(H23:H25)</f>
        <v>0</v>
      </c>
      <c r="K26" s="14"/>
      <c r="L26" s="14"/>
      <c r="M26" s="12"/>
      <c r="N26" s="12"/>
      <c r="O26" s="12"/>
      <c r="P26" s="120"/>
      <c r="R26" s="151"/>
    </row>
    <row r="27" spans="1:21" ht="18" customHeight="1">
      <c r="D27" s="149"/>
      <c r="E27" s="148"/>
      <c r="F27" s="14"/>
      <c r="G27" s="14"/>
      <c r="H27" s="7"/>
      <c r="K27" s="14"/>
      <c r="L27" s="14"/>
      <c r="M27" s="12"/>
      <c r="N27" s="121"/>
      <c r="O27" s="121"/>
      <c r="P27" s="122"/>
      <c r="Q27" s="123"/>
      <c r="R27" s="39">
        <f>SUM(R9:R23)</f>
        <v>0</v>
      </c>
    </row>
    <row r="28" spans="1:21" ht="18" customHeight="1">
      <c r="D28" s="165" t="s">
        <v>122</v>
      </c>
      <c r="E28" s="124"/>
      <c r="F28" s="125"/>
      <c r="G28" s="106" t="s">
        <v>35</v>
      </c>
      <c r="H28" s="27">
        <v>0</v>
      </c>
      <c r="I28" s="14"/>
      <c r="J28" s="14"/>
      <c r="K28" s="14"/>
      <c r="L28" s="14"/>
      <c r="M28" s="40"/>
      <c r="N28" s="40"/>
      <c r="O28" s="12"/>
      <c r="P28" s="120"/>
      <c r="Q28" s="151"/>
      <c r="R28" s="14"/>
      <c r="S28" s="14"/>
      <c r="T28" s="126" t="s">
        <v>9</v>
      </c>
      <c r="U28" s="127">
        <f>H12</f>
        <v>0</v>
      </c>
    </row>
    <row r="29" spans="1:21" ht="18" customHeight="1">
      <c r="D29" s="165"/>
      <c r="E29" s="124"/>
      <c r="F29" s="125"/>
      <c r="G29" s="108" t="s">
        <v>4</v>
      </c>
      <c r="H29" s="84">
        <v>0</v>
      </c>
      <c r="I29" s="14"/>
      <c r="J29" s="14"/>
      <c r="L29" s="14"/>
      <c r="M29" s="12"/>
      <c r="N29" s="12"/>
      <c r="O29" s="12"/>
      <c r="P29" s="12"/>
      <c r="Q29" s="12"/>
      <c r="R29" s="14"/>
      <c r="T29" s="126" t="s">
        <v>10</v>
      </c>
      <c r="U29" s="127">
        <f>H21</f>
        <v>0</v>
      </c>
    </row>
    <row r="30" spans="1:21" ht="18" customHeight="1">
      <c r="D30" s="165"/>
      <c r="E30" s="124"/>
      <c r="F30" s="125"/>
      <c r="G30" s="108" t="s">
        <v>5</v>
      </c>
      <c r="H30" s="26">
        <v>0</v>
      </c>
      <c r="I30" s="14"/>
      <c r="L30" s="14"/>
      <c r="M30" s="40"/>
      <c r="N30" s="40"/>
      <c r="O30" s="12"/>
      <c r="P30" s="120"/>
      <c r="Q30" s="151"/>
      <c r="R30" s="14"/>
      <c r="T30" s="126" t="s">
        <v>11</v>
      </c>
      <c r="U30" s="127">
        <f>H26</f>
        <v>0</v>
      </c>
    </row>
    <row r="31" spans="1:21" ht="18" customHeight="1">
      <c r="D31" s="165"/>
      <c r="E31" s="124"/>
      <c r="F31" s="125"/>
      <c r="G31" s="128" t="s">
        <v>109</v>
      </c>
      <c r="H31" s="82">
        <v>0</v>
      </c>
      <c r="I31" s="14"/>
      <c r="L31" s="14"/>
      <c r="M31" s="12"/>
      <c r="N31" s="12"/>
      <c r="O31" s="12"/>
      <c r="P31" s="12"/>
      <c r="Q31" s="12"/>
      <c r="R31" s="14"/>
      <c r="T31" s="126" t="s">
        <v>112</v>
      </c>
      <c r="U31" s="127">
        <f>H35</f>
        <v>0</v>
      </c>
    </row>
    <row r="32" spans="1:21" ht="21.75" customHeight="1">
      <c r="D32" s="165"/>
      <c r="E32" s="124"/>
      <c r="F32" s="14"/>
      <c r="G32" s="14" t="s">
        <v>21</v>
      </c>
      <c r="H32" s="20">
        <v>0</v>
      </c>
      <c r="I32" s="14"/>
      <c r="L32" s="14"/>
      <c r="M32" s="40"/>
      <c r="N32" s="40"/>
      <c r="O32" s="12"/>
      <c r="P32" s="120"/>
      <c r="Q32" s="151"/>
      <c r="R32" s="14"/>
      <c r="T32" s="126" t="s">
        <v>18</v>
      </c>
      <c r="U32" s="126">
        <f>H42</f>
        <v>0</v>
      </c>
    </row>
    <row r="33" spans="4:21" ht="18" customHeight="1">
      <c r="D33" s="165"/>
      <c r="E33" s="124"/>
      <c r="F33" s="14"/>
      <c r="G33" s="109" t="s">
        <v>20</v>
      </c>
      <c r="H33" s="83">
        <v>0</v>
      </c>
      <c r="I33" s="14"/>
      <c r="L33" s="14"/>
      <c r="M33" s="12"/>
      <c r="N33" s="12"/>
      <c r="O33" s="12"/>
      <c r="P33" s="12"/>
      <c r="Q33" s="151"/>
      <c r="R33" s="14"/>
      <c r="T33" s="126" t="s">
        <v>23</v>
      </c>
      <c r="U33" s="126">
        <f>H45</f>
        <v>0</v>
      </c>
    </row>
    <row r="34" spans="4:21" ht="18" customHeight="1">
      <c r="D34" s="165"/>
      <c r="E34" s="124"/>
      <c r="F34" s="125"/>
      <c r="G34" s="109" t="s">
        <v>22</v>
      </c>
      <c r="H34" s="32">
        <v>0</v>
      </c>
      <c r="I34" s="14"/>
      <c r="L34" s="14"/>
      <c r="M34" s="40"/>
      <c r="N34" s="40"/>
      <c r="O34" s="12"/>
      <c r="P34" s="120"/>
      <c r="Q34" s="151"/>
      <c r="R34" s="14"/>
      <c r="T34" s="126" t="s">
        <v>88</v>
      </c>
      <c r="U34" s="126">
        <f>H50</f>
        <v>0</v>
      </c>
    </row>
    <row r="35" spans="4:21" ht="18" hidden="1" customHeight="1">
      <c r="D35" s="150"/>
      <c r="E35" s="147"/>
      <c r="G35" s="131" t="s">
        <v>44</v>
      </c>
      <c r="H35" s="114">
        <f>SUM(H28:H34)/COUNTA(H28:H34)</f>
        <v>0</v>
      </c>
      <c r="L35" s="14"/>
      <c r="M35" s="12"/>
      <c r="N35" s="12"/>
      <c r="O35" s="12"/>
      <c r="P35" s="12"/>
      <c r="Q35" s="151"/>
      <c r="R35" s="14"/>
    </row>
    <row r="36" spans="4:21" ht="18" customHeight="1">
      <c r="D36" s="150"/>
      <c r="E36" s="147"/>
      <c r="G36" s="14"/>
      <c r="H36" s="3"/>
      <c r="L36" s="14"/>
      <c r="M36" s="12"/>
      <c r="N36" s="12"/>
      <c r="O36" s="12"/>
      <c r="P36" s="120"/>
      <c r="Q36" s="151"/>
      <c r="R36" s="14"/>
    </row>
    <row r="37" spans="4:21" ht="18" customHeight="1">
      <c r="D37" s="164" t="s">
        <v>18</v>
      </c>
      <c r="E37" s="104"/>
      <c r="F37" s="125"/>
      <c r="G37" s="106" t="s">
        <v>36</v>
      </c>
      <c r="H37" s="80">
        <v>0</v>
      </c>
      <c r="L37" s="14"/>
      <c r="M37" s="14"/>
      <c r="N37" s="14"/>
      <c r="O37" s="14"/>
      <c r="P37" s="132"/>
      <c r="Q37" s="11"/>
      <c r="R37" s="14"/>
    </row>
    <row r="38" spans="4:21" ht="18" customHeight="1">
      <c r="D38" s="164"/>
      <c r="E38" s="104"/>
      <c r="F38" s="125"/>
      <c r="G38" s="108" t="s">
        <v>37</v>
      </c>
      <c r="H38" s="26">
        <v>0</v>
      </c>
      <c r="I38" s="14"/>
      <c r="L38" s="14"/>
      <c r="M38" s="14"/>
      <c r="N38" s="14"/>
      <c r="O38" s="14"/>
      <c r="P38" s="14"/>
      <c r="Q38" s="14"/>
      <c r="R38" s="14"/>
    </row>
    <row r="39" spans="4:21" ht="18" customHeight="1">
      <c r="D39" s="164"/>
      <c r="E39" s="104"/>
      <c r="F39" s="125"/>
      <c r="G39" s="14" t="s">
        <v>38</v>
      </c>
      <c r="H39" s="81">
        <v>0</v>
      </c>
      <c r="L39" s="14"/>
      <c r="M39" s="14"/>
      <c r="N39" s="14"/>
      <c r="O39" s="14"/>
      <c r="P39" s="14"/>
      <c r="Q39" s="14"/>
      <c r="R39" s="14"/>
    </row>
    <row r="40" spans="4:21" ht="18" customHeight="1">
      <c r="D40" s="164"/>
      <c r="E40" s="104"/>
      <c r="F40" s="125"/>
      <c r="G40" s="108" t="s">
        <v>19</v>
      </c>
      <c r="H40" s="32">
        <v>0</v>
      </c>
      <c r="I40" s="14"/>
      <c r="L40" s="14"/>
      <c r="M40" s="14"/>
      <c r="N40" s="14"/>
      <c r="O40" s="14"/>
      <c r="P40" s="120"/>
      <c r="Q40" s="151"/>
      <c r="R40" s="14"/>
    </row>
    <row r="41" spans="4:21" ht="18" customHeight="1">
      <c r="D41" s="164"/>
      <c r="E41" s="104"/>
      <c r="F41" s="14"/>
      <c r="G41" s="109" t="s">
        <v>39</v>
      </c>
      <c r="H41" s="81">
        <v>0</v>
      </c>
      <c r="I41" s="14"/>
      <c r="L41" s="14"/>
      <c r="M41" s="14"/>
      <c r="N41" s="14"/>
      <c r="O41" s="14"/>
      <c r="P41" s="12"/>
      <c r="Q41" s="151"/>
      <c r="R41" s="14"/>
      <c r="S41" s="14"/>
    </row>
    <row r="42" spans="4:21" ht="18" hidden="1" customHeight="1">
      <c r="D42" s="149"/>
      <c r="E42" s="148"/>
      <c r="G42" s="113" t="s">
        <v>44</v>
      </c>
      <c r="H42" s="133">
        <f>SUM(H37:H41)/COUNTA(H37:H41)</f>
        <v>0</v>
      </c>
      <c r="I42" s="14"/>
      <c r="L42" s="14"/>
      <c r="M42" s="14"/>
      <c r="N42" s="14"/>
      <c r="O42" s="14"/>
      <c r="P42" s="120"/>
      <c r="Q42" s="151"/>
      <c r="R42" s="14"/>
      <c r="S42" s="14"/>
    </row>
    <row r="43" spans="4:21" ht="17.25" customHeight="1">
      <c r="D43" s="149"/>
      <c r="E43" s="148"/>
      <c r="G43" s="14"/>
      <c r="H43" s="8"/>
      <c r="I43" s="14"/>
      <c r="L43" s="14"/>
      <c r="M43" s="14"/>
      <c r="N43" s="14"/>
      <c r="O43" s="14"/>
      <c r="P43" s="151"/>
      <c r="Q43" s="151"/>
      <c r="R43" s="14"/>
      <c r="S43" s="14"/>
    </row>
    <row r="44" spans="4:21" ht="17.25" customHeight="1">
      <c r="D44" s="149" t="s">
        <v>23</v>
      </c>
      <c r="E44" s="104"/>
      <c r="F44" s="125"/>
      <c r="G44" s="14" t="s">
        <v>24</v>
      </c>
      <c r="H44" s="20">
        <v>0</v>
      </c>
      <c r="I44" s="14"/>
      <c r="L44" s="14"/>
      <c r="M44" s="14"/>
      <c r="N44" s="14"/>
      <c r="O44" s="14"/>
      <c r="P44" s="12"/>
      <c r="Q44" s="151"/>
      <c r="R44" s="14"/>
      <c r="S44" s="14"/>
    </row>
    <row r="45" spans="4:21" ht="18" hidden="1" customHeight="1">
      <c r="D45" s="149"/>
      <c r="E45" s="134"/>
      <c r="G45" s="113" t="s">
        <v>44</v>
      </c>
      <c r="H45" s="135">
        <f>SUM(H44)/COUNTA(H44)</f>
        <v>0</v>
      </c>
      <c r="I45" s="14"/>
      <c r="L45" s="14"/>
      <c r="M45" s="14"/>
      <c r="N45" s="14"/>
      <c r="O45" s="14"/>
      <c r="P45" s="12"/>
      <c r="Q45" s="12"/>
      <c r="R45" s="14"/>
      <c r="S45" s="14"/>
    </row>
    <row r="46" spans="4:21" ht="18" customHeight="1">
      <c r="D46" s="149"/>
      <c r="E46" s="148"/>
      <c r="G46" s="14"/>
      <c r="H46" s="14"/>
      <c r="L46" s="14"/>
      <c r="M46" s="14"/>
      <c r="N46" s="14"/>
      <c r="O46" s="14"/>
      <c r="P46" s="12"/>
      <c r="Q46" s="12"/>
      <c r="R46" s="14"/>
      <c r="S46" s="14"/>
    </row>
    <row r="47" spans="4:21" ht="18" customHeight="1">
      <c r="D47" s="164" t="s">
        <v>88</v>
      </c>
      <c r="E47" s="104"/>
      <c r="F47" s="125"/>
      <c r="G47" s="106" t="s">
        <v>89</v>
      </c>
      <c r="H47" s="80">
        <v>0</v>
      </c>
      <c r="L47" s="14"/>
      <c r="M47" s="14"/>
      <c r="N47" s="14"/>
      <c r="O47" s="14"/>
      <c r="P47" s="12"/>
      <c r="Q47" s="12"/>
      <c r="R47" s="14"/>
      <c r="S47" s="14"/>
    </row>
    <row r="48" spans="4:21" ht="18" customHeight="1">
      <c r="D48" s="164"/>
      <c r="E48" s="104"/>
      <c r="F48" s="125"/>
      <c r="G48" s="108" t="s">
        <v>90</v>
      </c>
      <c r="H48" s="26">
        <v>0</v>
      </c>
      <c r="I48" s="14"/>
      <c r="L48" s="14"/>
      <c r="M48" s="14"/>
      <c r="N48" s="14"/>
      <c r="O48" s="14"/>
      <c r="P48" s="151"/>
      <c r="Q48" s="151"/>
      <c r="R48" s="14"/>
      <c r="S48" s="14"/>
    </row>
    <row r="49" spans="4:21" ht="18" customHeight="1">
      <c r="D49" s="164"/>
      <c r="E49" s="104"/>
      <c r="F49" s="125"/>
      <c r="G49" s="14" t="s">
        <v>91</v>
      </c>
      <c r="H49" s="81">
        <v>0</v>
      </c>
      <c r="I49" s="14"/>
      <c r="L49" s="14"/>
      <c r="M49" s="102"/>
      <c r="N49" s="14"/>
      <c r="O49" s="14"/>
      <c r="P49" s="120"/>
      <c r="Q49" s="151"/>
      <c r="R49" s="14"/>
      <c r="S49" s="14"/>
    </row>
    <row r="50" spans="4:21" ht="18" hidden="1" customHeight="1">
      <c r="F50" s="136"/>
      <c r="G50" s="137" t="s">
        <v>44</v>
      </c>
      <c r="H50" s="138">
        <f>SUM(H47:H49)/COUNTA(H47:H49)</f>
        <v>0</v>
      </c>
      <c r="L50" s="14"/>
      <c r="M50" s="102"/>
      <c r="N50" s="102"/>
      <c r="O50" s="14"/>
      <c r="P50" s="132"/>
      <c r="Q50" s="151"/>
      <c r="R50" s="14"/>
      <c r="S50" s="14"/>
    </row>
    <row r="51" spans="4:21" ht="18" customHeight="1">
      <c r="G51" s="14"/>
      <c r="H51" s="14"/>
      <c r="L51" s="14"/>
      <c r="M51" s="102"/>
      <c r="N51" s="102"/>
      <c r="O51" s="14"/>
      <c r="P51" s="132"/>
      <c r="Q51" s="151"/>
      <c r="R51" s="14"/>
      <c r="S51" s="14"/>
    </row>
    <row r="52" spans="4:21" ht="18" customHeight="1">
      <c r="E52" s="14"/>
      <c r="F52" s="40"/>
      <c r="I52" s="14"/>
      <c r="L52" s="14"/>
      <c r="M52" s="14"/>
      <c r="N52" s="14"/>
      <c r="O52" s="14"/>
      <c r="P52" s="12"/>
      <c r="Q52" s="12"/>
      <c r="R52" s="14"/>
      <c r="S52" s="14"/>
    </row>
    <row r="53" spans="4:21" ht="20.25" customHeight="1">
      <c r="G53" s="139" t="s">
        <v>93</v>
      </c>
      <c r="H53" s="22">
        <f>SUM(H45,H42,H35,H26,H21,H12,H50)/COUNTA(H45,H42,H35,H26,H21,H12,H50)</f>
        <v>0</v>
      </c>
      <c r="L53" s="14"/>
      <c r="M53" s="14"/>
      <c r="N53" s="14"/>
      <c r="O53" s="14"/>
      <c r="P53" s="132"/>
      <c r="Q53" s="151"/>
      <c r="R53" s="14"/>
      <c r="S53" s="14"/>
    </row>
    <row r="54" spans="4:21" ht="18" customHeight="1">
      <c r="G54" s="14"/>
      <c r="L54" s="14"/>
      <c r="M54" s="14"/>
      <c r="N54" s="14"/>
      <c r="O54" s="14"/>
      <c r="P54" s="151"/>
      <c r="Q54" s="151"/>
      <c r="R54" s="14"/>
      <c r="S54" s="14"/>
    </row>
    <row r="55" spans="4:21" ht="18" customHeight="1">
      <c r="L55" s="14"/>
      <c r="M55" s="14"/>
      <c r="N55" s="14"/>
      <c r="O55" s="14"/>
      <c r="P55" s="12"/>
      <c r="Q55" s="12"/>
      <c r="R55" s="14"/>
      <c r="S55" s="14"/>
    </row>
    <row r="56" spans="4:21" ht="30" customHeight="1">
      <c r="D56" s="167" t="s">
        <v>124</v>
      </c>
      <c r="E56" s="167"/>
      <c r="F56" s="167"/>
      <c r="G56" s="167"/>
      <c r="H56" s="167"/>
      <c r="L56" s="14"/>
      <c r="M56" s="14"/>
      <c r="N56" s="14"/>
      <c r="O56" s="14"/>
      <c r="P56" s="132"/>
      <c r="Q56" s="151"/>
      <c r="R56" s="14"/>
      <c r="S56" s="14"/>
    </row>
    <row r="57" spans="4:21" ht="15">
      <c r="I57" s="14"/>
      <c r="L57" s="14"/>
      <c r="M57" s="14"/>
      <c r="N57" s="14"/>
      <c r="O57" s="14"/>
      <c r="P57" s="120"/>
      <c r="Q57" s="151"/>
      <c r="R57" s="14"/>
      <c r="S57" s="14"/>
    </row>
    <row r="58" spans="4:21" ht="19.5" customHeight="1">
      <c r="D58" s="140" t="s">
        <v>42</v>
      </c>
      <c r="F58" s="14"/>
      <c r="G58" s="103" t="s">
        <v>43</v>
      </c>
      <c r="H58" s="103" t="s">
        <v>41</v>
      </c>
      <c r="L58" s="14"/>
      <c r="M58" s="14"/>
      <c r="N58" s="14"/>
      <c r="O58" s="14"/>
      <c r="P58" s="132"/>
      <c r="Q58" s="151"/>
      <c r="R58" s="14"/>
      <c r="S58" s="14"/>
    </row>
    <row r="59" spans="4:21" ht="17.100000000000001" customHeight="1">
      <c r="D59" s="14"/>
      <c r="F59" s="103"/>
      <c r="G59" s="103"/>
      <c r="H59" s="103"/>
      <c r="L59" s="14"/>
      <c r="M59" s="14"/>
      <c r="N59" s="14"/>
      <c r="O59" s="14"/>
      <c r="P59" s="120"/>
      <c r="Q59" s="151"/>
      <c r="R59" s="14"/>
      <c r="S59" s="14"/>
      <c r="T59" s="14"/>
      <c r="U59" s="14"/>
    </row>
    <row r="60" spans="4:21" ht="17.100000000000001" customHeight="1">
      <c r="D60" s="162" t="s">
        <v>12</v>
      </c>
      <c r="E60" s="141"/>
      <c r="F60" s="14"/>
      <c r="G60" s="106" t="s">
        <v>25</v>
      </c>
      <c r="H60" s="80">
        <v>0</v>
      </c>
      <c r="I60" s="14"/>
      <c r="L60" s="14"/>
      <c r="M60" s="14"/>
      <c r="N60" s="14"/>
      <c r="O60" s="14"/>
      <c r="P60" s="14"/>
      <c r="Q60" s="14"/>
      <c r="R60" s="14"/>
      <c r="S60" s="14"/>
      <c r="T60" s="14"/>
      <c r="U60" s="14"/>
    </row>
    <row r="61" spans="4:21" ht="17.100000000000001" customHeight="1">
      <c r="D61" s="162"/>
      <c r="E61" s="141"/>
      <c r="F61" s="14"/>
      <c r="G61" s="108" t="s">
        <v>26</v>
      </c>
      <c r="H61" s="26">
        <v>0</v>
      </c>
      <c r="L61" s="14"/>
      <c r="M61" s="14"/>
      <c r="N61" s="14"/>
      <c r="O61" s="14"/>
      <c r="P61" s="14"/>
      <c r="Q61" s="14"/>
      <c r="R61" s="14"/>
      <c r="S61" s="14"/>
      <c r="T61" s="14"/>
      <c r="U61" s="14"/>
    </row>
    <row r="62" spans="4:21" ht="17.100000000000001" customHeight="1">
      <c r="D62" s="162"/>
      <c r="E62" s="141"/>
      <c r="F62" s="14"/>
      <c r="G62" s="108" t="s">
        <v>65</v>
      </c>
      <c r="H62" s="81">
        <v>0</v>
      </c>
      <c r="L62" s="14"/>
      <c r="M62" s="14"/>
      <c r="N62" s="14"/>
      <c r="O62" s="14"/>
      <c r="P62" s="14"/>
      <c r="Q62" s="14"/>
      <c r="R62" s="14"/>
      <c r="S62" s="14"/>
      <c r="T62" s="14"/>
      <c r="U62" s="14"/>
    </row>
    <row r="63" spans="4:21" ht="17.100000000000001" customHeight="1">
      <c r="D63" s="162"/>
      <c r="E63" s="141"/>
      <c r="F63" s="14"/>
      <c r="G63" s="14" t="s">
        <v>66</v>
      </c>
      <c r="H63" s="32">
        <v>0</v>
      </c>
      <c r="L63" s="14"/>
      <c r="M63" s="14"/>
      <c r="N63" s="14"/>
      <c r="O63" s="14"/>
      <c r="P63" s="14"/>
      <c r="Q63" s="14"/>
      <c r="R63" s="14"/>
    </row>
    <row r="64" spans="4:21" ht="17.100000000000001" customHeight="1">
      <c r="D64" s="14"/>
      <c r="F64" s="7"/>
      <c r="G64" s="14"/>
      <c r="H64" s="7"/>
      <c r="L64" s="14"/>
      <c r="M64" s="14"/>
      <c r="N64" s="14"/>
      <c r="O64" s="14"/>
      <c r="P64" s="14"/>
      <c r="Q64" s="14"/>
      <c r="R64" s="14"/>
    </row>
    <row r="65" spans="4:21" ht="17.100000000000001" customHeight="1">
      <c r="D65" s="161" t="s">
        <v>13</v>
      </c>
      <c r="E65" s="141"/>
      <c r="F65" s="14"/>
      <c r="G65" s="106" t="s">
        <v>27</v>
      </c>
      <c r="H65" s="80">
        <v>0</v>
      </c>
      <c r="L65" s="14"/>
      <c r="M65" s="14"/>
      <c r="N65" s="14"/>
      <c r="O65" s="14"/>
      <c r="P65" s="14"/>
      <c r="Q65" s="14"/>
      <c r="R65" s="14"/>
    </row>
    <row r="66" spans="4:21" ht="17.100000000000001" customHeight="1">
      <c r="D66" s="161"/>
      <c r="E66" s="141"/>
      <c r="F66" s="14"/>
      <c r="G66" s="108" t="s">
        <v>120</v>
      </c>
      <c r="H66" s="26">
        <v>0</v>
      </c>
      <c r="L66" s="14"/>
      <c r="M66" s="14"/>
      <c r="N66" s="14"/>
      <c r="O66" s="14"/>
      <c r="P66" s="14"/>
      <c r="Q66" s="14"/>
      <c r="R66" s="14"/>
    </row>
    <row r="67" spans="4:21" ht="17.100000000000001" customHeight="1">
      <c r="D67" s="161"/>
      <c r="E67" s="141"/>
      <c r="F67" s="14"/>
      <c r="G67" s="108" t="s">
        <v>6</v>
      </c>
      <c r="H67" s="81">
        <v>0</v>
      </c>
      <c r="L67" s="14"/>
      <c r="M67" s="14"/>
      <c r="N67" s="14"/>
      <c r="O67" s="14"/>
      <c r="P67" s="14"/>
      <c r="Q67" s="14"/>
      <c r="R67" s="14"/>
    </row>
    <row r="68" spans="4:21" ht="17.100000000000001" customHeight="1">
      <c r="D68" s="161"/>
      <c r="E68" s="141"/>
      <c r="F68" s="14"/>
      <c r="G68" s="14" t="s">
        <v>7</v>
      </c>
      <c r="H68" s="32">
        <v>0</v>
      </c>
      <c r="L68" s="14"/>
      <c r="M68" s="14"/>
      <c r="N68" s="14"/>
      <c r="O68" s="14"/>
      <c r="P68" s="14"/>
      <c r="Q68" s="14"/>
      <c r="R68" s="14"/>
    </row>
    <row r="69" spans="4:21" ht="17.100000000000001" customHeight="1">
      <c r="D69" s="14"/>
      <c r="F69" s="7"/>
      <c r="G69" s="14"/>
      <c r="H69" s="7"/>
      <c r="L69" s="14"/>
      <c r="M69" s="14"/>
      <c r="N69" s="14"/>
      <c r="O69" s="14"/>
      <c r="P69" s="14"/>
      <c r="Q69" s="14"/>
      <c r="R69" s="14"/>
    </row>
    <row r="70" spans="4:21" ht="17.100000000000001" customHeight="1">
      <c r="D70" s="161" t="s">
        <v>14</v>
      </c>
      <c r="E70" s="141"/>
      <c r="F70" s="14"/>
      <c r="G70" s="106" t="s">
        <v>110</v>
      </c>
      <c r="H70" s="80">
        <v>0</v>
      </c>
      <c r="L70" s="14"/>
      <c r="M70" s="102"/>
      <c r="N70" s="102"/>
      <c r="O70" s="102"/>
      <c r="P70" s="14"/>
      <c r="Q70" s="14"/>
      <c r="R70" s="14"/>
    </row>
    <row r="71" spans="4:21" ht="17.100000000000001" customHeight="1">
      <c r="D71" s="161"/>
      <c r="E71" s="141"/>
      <c r="F71" s="14"/>
      <c r="G71" s="14" t="s">
        <v>8</v>
      </c>
      <c r="H71" s="32">
        <v>0</v>
      </c>
      <c r="L71" s="14"/>
      <c r="M71" s="14"/>
      <c r="N71" s="14"/>
      <c r="O71" s="103"/>
      <c r="P71" s="14"/>
      <c r="Q71" s="14"/>
      <c r="R71" s="14"/>
    </row>
    <row r="72" spans="4:21" ht="17.100000000000001" customHeight="1">
      <c r="D72" s="14"/>
      <c r="F72" s="14"/>
      <c r="G72" s="14"/>
      <c r="H72" s="7"/>
      <c r="I72" s="14"/>
      <c r="K72" s="14"/>
      <c r="L72" s="14"/>
      <c r="M72" s="14"/>
      <c r="N72" s="14"/>
      <c r="O72" s="7"/>
      <c r="P72" s="14"/>
      <c r="Q72" s="142"/>
      <c r="R72" s="14"/>
      <c r="S72" s="14"/>
      <c r="T72" s="14"/>
      <c r="U72" s="14"/>
    </row>
    <row r="73" spans="4:21" ht="17.100000000000001" customHeight="1">
      <c r="G73" s="143"/>
      <c r="H73" s="143"/>
      <c r="K73" s="14"/>
      <c r="L73" s="14"/>
      <c r="M73" s="14"/>
      <c r="N73" s="14"/>
      <c r="O73" s="14"/>
      <c r="P73" s="14"/>
      <c r="Q73" s="144"/>
      <c r="R73" s="14"/>
      <c r="S73" s="14"/>
      <c r="T73" s="14"/>
      <c r="U73" s="14"/>
    </row>
    <row r="74" spans="4:21" ht="17.100000000000001" customHeight="1">
      <c r="D74" s="14"/>
      <c r="F74" s="14"/>
      <c r="G74" s="50" t="s">
        <v>94</v>
      </c>
      <c r="H74" s="28">
        <f>SUM(H60:H63,H65:H68,H70:H71)/COUNTA(H60:H63,H65:H68,H70:H71)</f>
        <v>0</v>
      </c>
      <c r="K74" s="14"/>
      <c r="L74" s="14"/>
      <c r="M74" s="14"/>
      <c r="N74" s="14"/>
      <c r="O74" s="14"/>
      <c r="P74" s="160"/>
      <c r="Q74" s="160"/>
      <c r="R74" s="145"/>
      <c r="S74" s="14"/>
      <c r="T74" s="14"/>
      <c r="U74" s="14"/>
    </row>
    <row r="75" spans="4:21"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</row>
    <row r="76" spans="4:21"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</row>
    <row r="77" spans="4:21"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</row>
  </sheetData>
  <sheetProtection algorithmName="SHA-512" hashValue="4fsfb7Lak1bpKY9MaewHEVtGMISw5uS0vWzsUthVum4TrRn6OArmyk6kfSohHBP2jyLJTxMm8oOarVcF5Wx4/g==" saltValue="5dZBix0msb5OEulgIlxmyQ==" spinCount="100000" sheet="1" objects="1" scenarios="1"/>
  <mergeCells count="16">
    <mergeCell ref="D60:D63"/>
    <mergeCell ref="D65:D68"/>
    <mergeCell ref="D70:D71"/>
    <mergeCell ref="P74:Q74"/>
    <mergeCell ref="D14:D20"/>
    <mergeCell ref="D23:D25"/>
    <mergeCell ref="D28:D34"/>
    <mergeCell ref="D37:D41"/>
    <mergeCell ref="D47:D49"/>
    <mergeCell ref="D56:H56"/>
    <mergeCell ref="D9:D11"/>
    <mergeCell ref="D3:H3"/>
    <mergeCell ref="L3:R3"/>
    <mergeCell ref="D5:E6"/>
    <mergeCell ref="G5:H5"/>
    <mergeCell ref="G6:H6"/>
  </mergeCells>
  <conditionalFormatting sqref="H53">
    <cfRule type="colorScale" priority="1">
      <colorScale>
        <cfvo type="num" val="0.24"/>
        <cfvo type="num" val="0.25"/>
        <color rgb="FFF8696B"/>
        <color rgb="FF63BE7B"/>
      </colorScale>
    </cfRule>
    <cfRule type="colorScale" priority="3">
      <colorScale>
        <cfvo type="num" val="0.28999999999999998"/>
        <cfvo type="num" val="0.3"/>
        <color rgb="FFF8696B"/>
        <color rgb="FF63BE7B"/>
      </colorScale>
    </cfRule>
  </conditionalFormatting>
  <conditionalFormatting sqref="H74">
    <cfRule type="colorScale" priority="2">
      <colorScale>
        <cfvo type="num" val="0.24"/>
        <cfvo type="num" val="0.25"/>
        <color rgb="FFF8696B"/>
        <color rgb="FF63BE7B"/>
      </colorScale>
    </cfRule>
  </conditionalFormatting>
  <dataValidations count="3">
    <dataValidation type="list" allowBlank="1" showInputMessage="1" showErrorMessage="1" sqref="N23">
      <formula1>$A$6:$A$13</formula1>
    </dataValidation>
    <dataValidation type="list" allowBlank="1" showInputMessage="1" showErrorMessage="1" sqref="G5">
      <formula1>$A$6:$A$12</formula1>
    </dataValidation>
    <dataValidation type="list" allowBlank="1" showInputMessage="1" showErrorMessage="1" sqref="H47:H50 H9:H45 H60:H71">
      <formula1>$A$16:$A$17</formula1>
    </dataValidation>
  </dataValidations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13</vt:i4>
      </vt:variant>
    </vt:vector>
  </HeadingPairs>
  <TitlesOfParts>
    <vt:vector size="13" baseType="lpstr">
      <vt:lpstr>Dati Generali</vt:lpstr>
      <vt:lpstr>PBS1</vt:lpstr>
      <vt:lpstr>PBS2</vt:lpstr>
      <vt:lpstr>PBS3</vt:lpstr>
      <vt:lpstr>PBS4</vt:lpstr>
      <vt:lpstr>PBS5</vt:lpstr>
      <vt:lpstr>PBS6</vt:lpstr>
      <vt:lpstr>PBS7</vt:lpstr>
      <vt:lpstr>PBS8</vt:lpstr>
      <vt:lpstr>PBS9</vt:lpstr>
      <vt:lpstr>PBS10</vt:lpstr>
      <vt:lpstr>Bonus</vt:lpstr>
      <vt:lpstr>Risultati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Matteo Masi</dc:creator>
  <cp:lastModifiedBy>PACINI FABRIZIO (RUO)</cp:lastModifiedBy>
  <dcterms:created xsi:type="dcterms:W3CDTF">2020-02-06T15:44:03Z</dcterms:created>
  <dcterms:modified xsi:type="dcterms:W3CDTF">2021-06-22T14:51:03Z</dcterms:modified>
</cp:coreProperties>
</file>